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neet.Dhillon\Documents\Herneet Personal\Kids School\Sevaira School\Colebrook Elementary\PAC\2023\"/>
    </mc:Choice>
  </mc:AlternateContent>
  <xr:revisionPtr revIDLastSave="0" documentId="8_{7ECD1E38-17D1-4639-80D9-DAAC9FF3038B}" xr6:coauthVersionLast="45" xr6:coauthVersionMax="45" xr10:uidLastSave="{00000000-0000-0000-0000-000000000000}"/>
  <bookViews>
    <workbookView xWindow="-110" yWindow="-110" windowWidth="19420" windowHeight="10420" firstSheet="4" activeTab="10" xr2:uid="{00000000-000D-0000-FFFF-FFFF00000000}"/>
  </bookViews>
  <sheets>
    <sheet name="overall" sheetId="1" r:id="rId1"/>
    <sheet name="account #1 playground" sheetId="2" r:id="rId2"/>
    <sheet name="account #2 gaming" sheetId="3" r:id="rId3"/>
    <sheet name="main Sept 22" sheetId="4" r:id="rId4"/>
    <sheet name="main Oct 22" sheetId="34" r:id="rId5"/>
    <sheet name="main Nov 22" sheetId="36" r:id="rId6"/>
    <sheet name="main Dec 22" sheetId="37" r:id="rId7"/>
    <sheet name="main Jan 23" sheetId="38" r:id="rId8"/>
    <sheet name="main Feb 23" sheetId="39" r:id="rId9"/>
    <sheet name="main Mar 23" sheetId="40" r:id="rId10"/>
    <sheet name="main Apr 23" sheetId="41" r:id="rId11"/>
    <sheet name="Sheet1" sheetId="33" r:id="rId12"/>
    <sheet name="gaming Sept 21" sheetId="32" r:id="rId13"/>
  </sheets>
  <definedNames>
    <definedName name="_xlnm.Print_Area" localSheetId="12">'gaming Sept 21'!$A$1:$F$39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41" l="1"/>
  <c r="B40" i="41"/>
  <c r="B21" i="41"/>
  <c r="B52" i="41" s="1"/>
  <c r="B21" i="40"/>
  <c r="E12" i="2"/>
  <c r="E13" i="2" s="1"/>
  <c r="E14" i="2" s="1"/>
  <c r="E15" i="2" s="1"/>
  <c r="E16" i="2" s="1"/>
  <c r="E17" i="2" s="1"/>
  <c r="E11" i="2"/>
  <c r="D18" i="36"/>
  <c r="D19" i="36" s="1"/>
  <c r="D20" i="36" s="1"/>
  <c r="D21" i="36" s="1"/>
  <c r="B16" i="34"/>
  <c r="B35" i="41"/>
  <c r="B35" i="40"/>
  <c r="B35" i="39"/>
  <c r="B35" i="38"/>
  <c r="B35" i="37"/>
  <c r="B39" i="36"/>
  <c r="B30" i="34"/>
  <c r="D11" i="34"/>
  <c r="D12" i="34" s="1"/>
  <c r="D13" i="34" s="1"/>
  <c r="D14" i="34" s="1"/>
  <c r="D15" i="34" s="1"/>
  <c r="D9" i="34"/>
  <c r="D10" i="34" s="1"/>
  <c r="E31" i="37"/>
  <c r="E32" i="41"/>
  <c r="D8" i="41"/>
  <c r="D9" i="41" s="1"/>
  <c r="D10" i="41" s="1"/>
  <c r="D11" i="41" s="1"/>
  <c r="D12" i="41" s="1"/>
  <c r="D13" i="41" s="1"/>
  <c r="D14" i="41" s="1"/>
  <c r="D15" i="41" s="1"/>
  <c r="D16" i="41" s="1"/>
  <c r="D17" i="41" s="1"/>
  <c r="D18" i="41" s="1"/>
  <c r="D19" i="41" s="1"/>
  <c r="D20" i="41" s="1"/>
  <c r="B52" i="40"/>
  <c r="E32" i="40"/>
  <c r="D8" i="40"/>
  <c r="D9" i="40" s="1"/>
  <c r="D10" i="40" s="1"/>
  <c r="D11" i="40" s="1"/>
  <c r="D12" i="40" s="1"/>
  <c r="D13" i="40" s="1"/>
  <c r="D14" i="40" s="1"/>
  <c r="D15" i="40" s="1"/>
  <c r="D16" i="40" s="1"/>
  <c r="D17" i="40" s="1"/>
  <c r="D18" i="40" s="1"/>
  <c r="D19" i="40" s="1"/>
  <c r="D20" i="40" s="1"/>
  <c r="B21" i="39"/>
  <c r="B52" i="39" s="1"/>
  <c r="D20" i="39"/>
  <c r="D7" i="39"/>
  <c r="D8" i="39" s="1"/>
  <c r="D9" i="39" s="1"/>
  <c r="D10" i="39" s="1"/>
  <c r="D11" i="39" s="1"/>
  <c r="D12" i="39" s="1"/>
  <c r="D13" i="39" s="1"/>
  <c r="D14" i="39" s="1"/>
  <c r="D15" i="39" s="1"/>
  <c r="D16" i="39" s="1"/>
  <c r="D17" i="39" s="1"/>
  <c r="D18" i="39" s="1"/>
  <c r="D19" i="39" s="1"/>
  <c r="B21" i="38"/>
  <c r="B52" i="38" s="1"/>
  <c r="D20" i="38"/>
  <c r="D7" i="38"/>
  <c r="D8" i="38" s="1"/>
  <c r="D9" i="38" s="1"/>
  <c r="D10" i="38" s="1"/>
  <c r="D11" i="38" s="1"/>
  <c r="D12" i="38" s="1"/>
  <c r="D13" i="38" s="1"/>
  <c r="D14" i="38" s="1"/>
  <c r="D15" i="38" s="1"/>
  <c r="D16" i="38" s="1"/>
  <c r="D17" i="38" s="1"/>
  <c r="D18" i="38" s="1"/>
  <c r="D19" i="38" s="1"/>
  <c r="B21" i="37"/>
  <c r="E32" i="37" s="1"/>
  <c r="D20" i="37"/>
  <c r="D7" i="37"/>
  <c r="D8" i="37" s="1"/>
  <c r="D9" i="37" s="1"/>
  <c r="D10" i="37" s="1"/>
  <c r="D11" i="37" s="1"/>
  <c r="D12" i="37" s="1"/>
  <c r="D13" i="37" s="1"/>
  <c r="D14" i="37" s="1"/>
  <c r="D15" i="37" s="1"/>
  <c r="D16" i="37" s="1"/>
  <c r="D17" i="37" s="1"/>
  <c r="D18" i="37" s="1"/>
  <c r="D19" i="37" s="1"/>
  <c r="B25" i="36"/>
  <c r="B56" i="36" s="1"/>
  <c r="D24" i="36"/>
  <c r="D7" i="36"/>
  <c r="D8" i="36" s="1"/>
  <c r="D9" i="36" s="1"/>
  <c r="D10" i="36" s="1"/>
  <c r="D11" i="36" s="1"/>
  <c r="D12" i="36" s="1"/>
  <c r="D13" i="36" s="1"/>
  <c r="D14" i="36" s="1"/>
  <c r="D15" i="36" s="1"/>
  <c r="D16" i="36" s="1"/>
  <c r="D17" i="36" s="1"/>
  <c r="D22" i="36" s="1"/>
  <c r="D23" i="36" s="1"/>
  <c r="D7" i="34"/>
  <c r="D8" i="34" s="1"/>
  <c r="B47" i="34"/>
  <c r="B52" i="37" l="1"/>
  <c r="E31" i="39"/>
  <c r="E35" i="36"/>
  <c r="E31" i="38"/>
  <c r="E31" i="40"/>
  <c r="E31" i="41"/>
  <c r="E32" i="39"/>
  <c r="E32" i="38"/>
  <c r="E36" i="36"/>
  <c r="E27" i="34"/>
  <c r="B17" i="32" l="1"/>
  <c r="B22" i="32"/>
  <c r="B8" i="32"/>
  <c r="B19" i="2"/>
  <c r="E30" i="37" s="1"/>
  <c r="B7" i="32"/>
  <c r="B25" i="4"/>
  <c r="B11" i="4"/>
  <c r="D7" i="4"/>
  <c r="D8" i="4" s="1"/>
  <c r="D9" i="4" s="1"/>
  <c r="D10" i="4" s="1"/>
  <c r="E34" i="40" l="1"/>
  <c r="E30" i="41"/>
  <c r="E34" i="41" s="1"/>
  <c r="E30" i="38"/>
  <c r="E34" i="38" s="1"/>
  <c r="E30" i="39"/>
  <c r="E34" i="39" s="1"/>
  <c r="E34" i="36"/>
  <c r="E38" i="36" s="1"/>
  <c r="E34" i="37"/>
  <c r="E25" i="34"/>
  <c r="E20" i="32"/>
  <c r="E21" i="32"/>
  <c r="E29" i="34"/>
  <c r="E22" i="4"/>
  <c r="E22" i="32" s="1"/>
  <c r="B42" i="4"/>
  <c r="B10" i="32"/>
  <c r="D7" i="32"/>
  <c r="D8" i="32" s="1"/>
  <c r="D9" i="32" s="1"/>
  <c r="B11" i="1"/>
  <c r="E24" i="32" l="1"/>
  <c r="E24" i="4"/>
</calcChain>
</file>

<file path=xl/sharedStrings.xml><?xml version="1.0" encoding="utf-8"?>
<sst xmlns="http://schemas.openxmlformats.org/spreadsheetml/2006/main" count="412" uniqueCount="109">
  <si>
    <t>account #1 playground</t>
  </si>
  <si>
    <t>account #2 gaming</t>
  </si>
  <si>
    <t>account #3 main</t>
  </si>
  <si>
    <t>accounts</t>
  </si>
  <si>
    <t>balances</t>
  </si>
  <si>
    <t>date</t>
  </si>
  <si>
    <t>Budget</t>
  </si>
  <si>
    <t>Library Books</t>
  </si>
  <si>
    <t>Pay It Forward (Colebrook Female)</t>
  </si>
  <si>
    <t>Pay It Forward (Colebrook Male)</t>
  </si>
  <si>
    <t>Total</t>
  </si>
  <si>
    <t>total in main account</t>
  </si>
  <si>
    <t>amount</t>
  </si>
  <si>
    <t>account activity</t>
  </si>
  <si>
    <t>interest</t>
  </si>
  <si>
    <t xml:space="preserve">total </t>
  </si>
  <si>
    <t>starting balance</t>
  </si>
  <si>
    <t>ending balance</t>
  </si>
  <si>
    <t>Playground Account</t>
  </si>
  <si>
    <t>Gaming Account</t>
  </si>
  <si>
    <t>Main Account</t>
  </si>
  <si>
    <t>LST/IST</t>
  </si>
  <si>
    <t>Principal Funds</t>
  </si>
  <si>
    <t>total in gaming account</t>
  </si>
  <si>
    <t>Grade Seven Year End Activities &amp; Celebrations (approx $50 per kid)</t>
  </si>
  <si>
    <t>Extra Curricular Activities (Must meet requirements outlined in gaming grant)</t>
  </si>
  <si>
    <t>Equipment for badminton,basketball, chess club &amp; outdoor playground equipment</t>
  </si>
  <si>
    <t>Pending items:</t>
  </si>
  <si>
    <t>Colebrook School 2021-2022 year</t>
  </si>
  <si>
    <t>Also anything from this account can be decided at first or later meeting</t>
  </si>
  <si>
    <t>Colebrook School 2021-2021 year</t>
  </si>
  <si>
    <t>Please note it was decided for Grade 7 grads PAC gives $50 per student, at this time I believe there are 16 students but will need to confirm this number</t>
  </si>
  <si>
    <t>Pending gaming grant</t>
  </si>
  <si>
    <t>Munch A Lunch</t>
  </si>
  <si>
    <t>Provive of BC - gaming grant</t>
  </si>
  <si>
    <t>Notes:</t>
  </si>
  <si>
    <t>Deposits Outstanding (Non Refundable)</t>
  </si>
  <si>
    <t>Fun Fair / Partyworks Vancouver</t>
  </si>
  <si>
    <t>Preauthorized credit Munch</t>
  </si>
  <si>
    <t>Check#23 (Pickleball Lessons)</t>
  </si>
  <si>
    <t>Check#24 (Pickleball Equipment)</t>
  </si>
  <si>
    <t>Check#25 (Floor Curling Rein)</t>
  </si>
  <si>
    <t>Check#27 (Cedar Bark Mat Kits)</t>
  </si>
  <si>
    <t>Check#26 (Empire Music Brass Bars)</t>
  </si>
  <si>
    <t xml:space="preserve"> </t>
  </si>
  <si>
    <t>Start of 2022 School Year</t>
  </si>
  <si>
    <t>Chq#537 (1st Day Welcome Reinbursements)</t>
  </si>
  <si>
    <t>Province of BC Gaming Grant</t>
  </si>
  <si>
    <t>Chq#539 (School Annual Expenditure)</t>
  </si>
  <si>
    <t>Chq#540 (Munch a Lunch Refund from last school year)</t>
  </si>
  <si>
    <t>CHK# 541 (Boston Pizza - October 13th Lunch)</t>
  </si>
  <si>
    <t>Student Experiences &amp;</t>
  </si>
  <si>
    <t>Classroom Funds ($25 /student)</t>
  </si>
  <si>
    <t>Scholarship Funds</t>
  </si>
  <si>
    <t>Chq#539</t>
  </si>
  <si>
    <t>Monies for Gaming Grant Came in on Sept 28th for 22-23 School Year!</t>
  </si>
  <si>
    <t xml:space="preserve">Full Disbursement check has been issued to the school for the Yearly Budget. </t>
  </si>
  <si>
    <t>Classroom Funds ($100/div))</t>
  </si>
  <si>
    <t>Chq#543 (White Spot - Hot Lunch)</t>
  </si>
  <si>
    <t>Chq# 538 (Reinbursement of Expenses H.D.)</t>
  </si>
  <si>
    <t>Chq# 542 (Pizza Hut Hot Lunch)</t>
  </si>
  <si>
    <t>Chq# 546 (Boston Pizza Hot Lunch)</t>
  </si>
  <si>
    <t>Chq# 545 (Mucho Burrito Chk 2 - Hot Lunch)</t>
  </si>
  <si>
    <t>Chq# 544 (Mucho Burrito - Hot Lunch)</t>
  </si>
  <si>
    <t xml:space="preserve">Incoming Wire (FT LEARNINGWISE EDUCATION) GIFT CARDS </t>
  </si>
  <si>
    <t>Service Fee</t>
  </si>
  <si>
    <t>E-Transfer D Palmer</t>
  </si>
  <si>
    <t>Chq# 548 (Pizza Hut - Hot Lunch)</t>
  </si>
  <si>
    <t>E-Transfer R Chatha</t>
  </si>
  <si>
    <t>E-Transfer C Johnson</t>
  </si>
  <si>
    <t>E-Transfer L Andrea</t>
  </si>
  <si>
    <t>E-Transfer M Sangha</t>
  </si>
  <si>
    <t>E-Transfer S Damri</t>
  </si>
  <si>
    <t>Payment to Fundstream</t>
  </si>
  <si>
    <t>Chq# 549 (Mucho Burrito - Hot Lunch)</t>
  </si>
  <si>
    <t>Chq 550 Cleared (Mucho Burrito - Hot Lunch)</t>
  </si>
  <si>
    <t xml:space="preserve">Preauthorized Credit - Munch </t>
  </si>
  <si>
    <t>Chq 551 Cleared (Boston Pizza - Hot Lunch)</t>
  </si>
  <si>
    <t>Chq 547 Cleared (M Gill - Reinbursements for Pancake Lunch)</t>
  </si>
  <si>
    <t>Chq 553 Cleared (Pizza Hut  - Hot Lunch)</t>
  </si>
  <si>
    <t>Colebrook School 2022-2023 year</t>
  </si>
  <si>
    <t xml:space="preserve"> Password : Cole2022-23</t>
  </si>
  <si>
    <t>Check #554 Cleared (OPA - Hot Lunch)</t>
  </si>
  <si>
    <t>Check #555 Cleared (Pizza Hut - Hot Lunch)</t>
  </si>
  <si>
    <t>E-Transfer M Gill</t>
  </si>
  <si>
    <t>Check # 552 Cleared (Ricky's - Pancake Lunch)</t>
  </si>
  <si>
    <t>**Keep in mind monies from Munch a Lunch Program show funds in the account that are prepaid for Lunch's for their current period</t>
  </si>
  <si>
    <t>Check # 558 Cleared (Reinbursement Tine Pavelic Retirement)</t>
  </si>
  <si>
    <t>Check # 557 Cleared (White Spot - Hot Lunch)</t>
  </si>
  <si>
    <t>Check #560 Cleared (Pizza Hut - Hot Lunch)</t>
  </si>
  <si>
    <t>Check #556 Cleared (Boston Pizza - Hot Lunch)</t>
  </si>
  <si>
    <t>Check#559 Cleared (Opa - Hot Lunch)</t>
  </si>
  <si>
    <t>Check #561 Cleared (Boston Pizza - Hot Lunch)</t>
  </si>
  <si>
    <t>Check #562 Cleared (White Spot - Hot Lunch)</t>
  </si>
  <si>
    <t>Check# 563 Cleared (Tech Primary - Ipads)</t>
  </si>
  <si>
    <t>Check# 571 Cleared (White Spot Hot Lunch)</t>
  </si>
  <si>
    <t>Check# 565 Cleared (Pizza Hut - Hot Lunch)</t>
  </si>
  <si>
    <t>E-Transfer Credit I Watson (Gala Funds)</t>
  </si>
  <si>
    <t>E-Transfer Credit S Damri (Gala Funds)</t>
  </si>
  <si>
    <t>E-Transfer Credit A Sangha (Gala Funds)</t>
  </si>
  <si>
    <t>Batch Gala Funds (Boporai,Damri,Bhullar,Gurung) April 5-8</t>
  </si>
  <si>
    <t>Check# 566 Cleared (Wok Box Hot Lunch)</t>
  </si>
  <si>
    <t>Batch Gala Funds (Palmer, Jung, Square,Himani, Square) April 11-14</t>
  </si>
  <si>
    <t>Check# 567 Cleared (Pizza Hut Hot Lunch)</t>
  </si>
  <si>
    <t>Batch Gala Funds (Moxley, Jagpal) April 16-17</t>
  </si>
  <si>
    <t>Batch Gala Funds (Square, Bhullar, Gill, Dhillon) April 17-19</t>
  </si>
  <si>
    <t>Total Gala Funds Balance From Previous Month</t>
  </si>
  <si>
    <t xml:space="preserve">April Total for Gala Funds </t>
  </si>
  <si>
    <t>Total Funds Collected for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</si>
</sst>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16" fontId="0" fillId="0" borderId="0" xfId="0" applyNumberFormat="1"/>
    <xf numFmtId="0" fontId="2" fillId="0" borderId="0" xfId="0" applyFont="1"/>
    <xf numFmtId="0" fontId="2" fillId="0" borderId="1" xfId="0" applyFont="1" applyBorder="1"/>
    <xf numFmtId="164" fontId="0" fillId="0" borderId="0" xfId="1" applyFont="1"/>
    <xf numFmtId="164" fontId="0" fillId="0" borderId="3" xfId="1" applyFont="1" applyBorder="1"/>
    <xf numFmtId="164" fontId="0" fillId="0" borderId="4" xfId="1" applyFont="1" applyBorder="1"/>
    <xf numFmtId="164" fontId="0" fillId="0" borderId="5" xfId="1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2" fillId="0" borderId="2" xfId="0" applyFont="1" applyBorder="1"/>
    <xf numFmtId="0" fontId="0" fillId="0" borderId="1" xfId="0" applyBorder="1"/>
    <xf numFmtId="164" fontId="0" fillId="0" borderId="1" xfId="1" applyFont="1" applyBorder="1"/>
    <xf numFmtId="164" fontId="2" fillId="0" borderId="0" xfId="1" applyFont="1" applyBorder="1"/>
    <xf numFmtId="164" fontId="0" fillId="0" borderId="0" xfId="0" applyNumberFormat="1"/>
    <xf numFmtId="164" fontId="0" fillId="0" borderId="0" xfId="1" applyFont="1" applyBorder="1"/>
    <xf numFmtId="0" fontId="0" fillId="0" borderId="2" xfId="0" applyBorder="1"/>
    <xf numFmtId="164" fontId="0" fillId="0" borderId="9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14" xfId="0" applyBorder="1"/>
    <xf numFmtId="0" fontId="0" fillId="0" borderId="4" xfId="0" applyBorder="1"/>
    <xf numFmtId="16" fontId="2" fillId="0" borderId="1" xfId="0" applyNumberFormat="1" applyFont="1" applyBorder="1"/>
    <xf numFmtId="0" fontId="2" fillId="0" borderId="10" xfId="0" applyFont="1" applyBorder="1"/>
    <xf numFmtId="0" fontId="2" fillId="0" borderId="13" xfId="0" applyFont="1" applyBorder="1"/>
    <xf numFmtId="16" fontId="0" fillId="0" borderId="13" xfId="0" applyNumberFormat="1" applyBorder="1"/>
    <xf numFmtId="0" fontId="2" fillId="0" borderId="14" xfId="0" applyFont="1" applyBorder="1"/>
    <xf numFmtId="164" fontId="0" fillId="0" borderId="11" xfId="1" applyFont="1" applyBorder="1"/>
    <xf numFmtId="164" fontId="0" fillId="0" borderId="13" xfId="0" applyNumberFormat="1" applyBorder="1"/>
    <xf numFmtId="43" fontId="0" fillId="0" borderId="0" xfId="0" applyNumberFormat="1"/>
    <xf numFmtId="164" fontId="0" fillId="0" borderId="3" xfId="0" applyNumberFormat="1" applyBorder="1"/>
    <xf numFmtId="164" fontId="0" fillId="0" borderId="3" xfId="1" applyFont="1" applyFill="1" applyBorder="1"/>
    <xf numFmtId="0" fontId="0" fillId="0" borderId="0" xfId="0" applyAlignment="1">
      <alignment wrapText="1"/>
    </xf>
    <xf numFmtId="4" fontId="0" fillId="0" borderId="0" xfId="0" applyNumberFormat="1"/>
    <xf numFmtId="8" fontId="0" fillId="0" borderId="0" xfId="0" applyNumberFormat="1"/>
    <xf numFmtId="165" fontId="0" fillId="0" borderId="0" xfId="0" applyNumberFormat="1"/>
    <xf numFmtId="164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25"/>
  <sheetViews>
    <sheetView workbookViewId="0">
      <selection activeCell="B6" sqref="B6"/>
    </sheetView>
  </sheetViews>
  <sheetFormatPr defaultRowHeight="14.5" x14ac:dyDescent="0.35"/>
  <cols>
    <col min="1" max="1" width="21" bestFit="1" customWidth="1"/>
    <col min="2" max="2" width="10.54296875" bestFit="1" customWidth="1"/>
    <col min="3" max="3" width="9.81640625" bestFit="1" customWidth="1"/>
    <col min="5" max="5" width="9.54296875" bestFit="1" customWidth="1"/>
  </cols>
  <sheetData>
    <row r="1" spans="1:6" x14ac:dyDescent="0.35">
      <c r="A1" s="26" t="s">
        <v>80</v>
      </c>
      <c r="B1" s="19"/>
      <c r="C1" s="20"/>
    </row>
    <row r="2" spans="1:6" x14ac:dyDescent="0.35">
      <c r="A2" s="21" t="s">
        <v>81</v>
      </c>
      <c r="C2" s="22"/>
    </row>
    <row r="3" spans="1:6" x14ac:dyDescent="0.35">
      <c r="A3" s="21"/>
      <c r="C3" s="22"/>
    </row>
    <row r="4" spans="1:6" x14ac:dyDescent="0.35">
      <c r="A4" s="27" t="s">
        <v>4</v>
      </c>
      <c r="B4" s="2" t="s">
        <v>5</v>
      </c>
      <c r="C4" s="22"/>
    </row>
    <row r="5" spans="1:6" x14ac:dyDescent="0.35">
      <c r="A5" s="28"/>
      <c r="C5" s="22"/>
    </row>
    <row r="6" spans="1:6" x14ac:dyDescent="0.35">
      <c r="A6" s="29" t="s">
        <v>3</v>
      </c>
      <c r="B6" s="25">
        <v>45036</v>
      </c>
      <c r="C6" s="22"/>
    </row>
    <row r="7" spans="1:6" x14ac:dyDescent="0.35">
      <c r="A7" s="21" t="s">
        <v>0</v>
      </c>
      <c r="B7" s="16">
        <v>2052.88</v>
      </c>
      <c r="C7" s="22"/>
    </row>
    <row r="8" spans="1:6" x14ac:dyDescent="0.35">
      <c r="A8" s="21" t="s">
        <v>1</v>
      </c>
      <c r="B8" s="16">
        <v>7945.15</v>
      </c>
      <c r="C8" s="22"/>
      <c r="E8" s="32"/>
    </row>
    <row r="9" spans="1:6" x14ac:dyDescent="0.35">
      <c r="A9" s="21" t="s">
        <v>2</v>
      </c>
      <c r="B9" s="16">
        <v>20885.66</v>
      </c>
      <c r="C9" s="22"/>
      <c r="E9" s="32"/>
      <c r="F9" s="32"/>
    </row>
    <row r="10" spans="1:6" x14ac:dyDescent="0.35">
      <c r="A10" s="21"/>
      <c r="B10" s="16"/>
      <c r="C10" s="22"/>
      <c r="E10" s="15"/>
    </row>
    <row r="11" spans="1:6" x14ac:dyDescent="0.35">
      <c r="A11" s="21" t="s">
        <v>10</v>
      </c>
      <c r="B11" s="16">
        <f>SUM(B7:B10)</f>
        <v>30883.69</v>
      </c>
      <c r="C11" s="22"/>
    </row>
    <row r="12" spans="1:6" x14ac:dyDescent="0.35">
      <c r="A12" s="23"/>
      <c r="B12" s="13"/>
      <c r="C12" s="24"/>
    </row>
    <row r="13" spans="1:6" x14ac:dyDescent="0.35">
      <c r="B13" s="4"/>
    </row>
    <row r="15" spans="1:6" x14ac:dyDescent="0.35">
      <c r="A15" t="s">
        <v>27</v>
      </c>
      <c r="C15" s="4"/>
    </row>
    <row r="16" spans="1:6" x14ac:dyDescent="0.35">
      <c r="B16" s="37"/>
      <c r="C16" s="37"/>
    </row>
    <row r="17" spans="1:6" x14ac:dyDescent="0.35">
      <c r="C17" s="37"/>
    </row>
    <row r="18" spans="1:6" x14ac:dyDescent="0.35">
      <c r="A18" t="s">
        <v>35</v>
      </c>
    </row>
    <row r="19" spans="1:6" x14ac:dyDescent="0.35">
      <c r="A19" t="s">
        <v>55</v>
      </c>
      <c r="C19" s="37"/>
      <c r="F19" s="37">
        <v>4160</v>
      </c>
    </row>
    <row r="20" spans="1:6" x14ac:dyDescent="0.35">
      <c r="A20" t="s">
        <v>56</v>
      </c>
      <c r="B20" s="37"/>
      <c r="C20" s="37"/>
    </row>
    <row r="21" spans="1:6" x14ac:dyDescent="0.35">
      <c r="A21" t="s">
        <v>86</v>
      </c>
    </row>
    <row r="24" spans="1:6" x14ac:dyDescent="0.35">
      <c r="A24" t="s">
        <v>36</v>
      </c>
      <c r="C24" s="38"/>
    </row>
    <row r="25" spans="1:6" x14ac:dyDescent="0.35">
      <c r="A25" t="s">
        <v>37</v>
      </c>
      <c r="C25" s="37">
        <v>932.39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CC453-203D-4BC4-8FDE-85094DC1DBA6}">
  <sheetPr>
    <tabColor rgb="FFFFC000"/>
  </sheetPr>
  <dimension ref="A1:N52"/>
  <sheetViews>
    <sheetView zoomScaleNormal="100" workbookViewId="0">
      <selection activeCell="D39" sqref="D39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6" t="s">
        <v>80</v>
      </c>
      <c r="B1" s="30"/>
      <c r="C1" s="19"/>
      <c r="D1" s="19"/>
      <c r="E1" s="19"/>
      <c r="F1" s="20"/>
    </row>
    <row r="2" spans="1:14" x14ac:dyDescent="0.35">
      <c r="A2" s="27" t="s">
        <v>20</v>
      </c>
      <c r="B2" s="16"/>
      <c r="F2" s="22"/>
    </row>
    <row r="3" spans="1:14" x14ac:dyDescent="0.35">
      <c r="A3" s="21"/>
      <c r="B3" s="16"/>
      <c r="F3" s="22"/>
    </row>
    <row r="4" spans="1:14" x14ac:dyDescent="0.35">
      <c r="A4" s="27" t="s">
        <v>4</v>
      </c>
      <c r="B4" s="14" t="s">
        <v>12</v>
      </c>
      <c r="C4" s="2" t="s">
        <v>5</v>
      </c>
      <c r="F4" s="22"/>
    </row>
    <row r="5" spans="1:14" x14ac:dyDescent="0.35">
      <c r="A5" s="28"/>
      <c r="B5" s="16"/>
      <c r="F5" s="22"/>
    </row>
    <row r="6" spans="1:14" x14ac:dyDescent="0.35">
      <c r="A6" s="27" t="s">
        <v>13</v>
      </c>
      <c r="B6" s="16"/>
      <c r="F6" s="22"/>
    </row>
    <row r="7" spans="1:14" x14ac:dyDescent="0.35">
      <c r="A7" s="21" t="s">
        <v>2</v>
      </c>
      <c r="B7" s="16">
        <v>10173.19</v>
      </c>
      <c r="C7" s="1">
        <v>44621</v>
      </c>
      <c r="D7" s="15">
        <v>10173.19</v>
      </c>
      <c r="E7" t="s">
        <v>16</v>
      </c>
      <c r="F7" s="22"/>
    </row>
    <row r="8" spans="1:14" x14ac:dyDescent="0.35">
      <c r="A8" s="21" t="s">
        <v>38</v>
      </c>
      <c r="B8" s="16">
        <v>-713.65</v>
      </c>
      <c r="C8" s="1">
        <v>44627</v>
      </c>
      <c r="D8" s="15">
        <f>D7+B8</f>
        <v>9459.5400000000009</v>
      </c>
      <c r="F8" s="22"/>
    </row>
    <row r="9" spans="1:14" x14ac:dyDescent="0.35">
      <c r="A9" s="21" t="s">
        <v>99</v>
      </c>
      <c r="B9" s="16">
        <v>50</v>
      </c>
      <c r="C9" s="1">
        <v>44993</v>
      </c>
      <c r="D9" s="15">
        <f t="shared" ref="D9:D19" si="0">D8+B9</f>
        <v>9509.5400000000009</v>
      </c>
      <c r="F9" s="22"/>
    </row>
    <row r="10" spans="1:14" x14ac:dyDescent="0.35">
      <c r="A10" s="21" t="s">
        <v>94</v>
      </c>
      <c r="B10" s="16">
        <v>-1240</v>
      </c>
      <c r="C10" s="1">
        <v>44996</v>
      </c>
      <c r="D10" s="15">
        <f t="shared" si="0"/>
        <v>8269.5400000000009</v>
      </c>
      <c r="F10" s="22"/>
    </row>
    <row r="11" spans="1:14" x14ac:dyDescent="0.35">
      <c r="A11" s="21" t="s">
        <v>38</v>
      </c>
      <c r="B11" s="16">
        <v>3161.16</v>
      </c>
      <c r="C11" s="1">
        <v>44998</v>
      </c>
      <c r="D11" s="15">
        <f t="shared" si="0"/>
        <v>11430.7</v>
      </c>
      <c r="F11" s="22"/>
    </row>
    <row r="12" spans="1:14" x14ac:dyDescent="0.35">
      <c r="A12" s="21" t="s">
        <v>96</v>
      </c>
      <c r="B12" s="16">
        <v>-473.84</v>
      </c>
      <c r="C12" s="1">
        <v>44999</v>
      </c>
      <c r="D12" s="15">
        <f t="shared" si="0"/>
        <v>10956.86</v>
      </c>
      <c r="F12" s="22"/>
    </row>
    <row r="13" spans="1:14" x14ac:dyDescent="0.35">
      <c r="A13" s="21" t="s">
        <v>38</v>
      </c>
      <c r="B13" s="16">
        <v>3943.87</v>
      </c>
      <c r="C13" s="1">
        <v>45005</v>
      </c>
      <c r="D13" s="15">
        <f t="shared" si="0"/>
        <v>14900.73</v>
      </c>
      <c r="F13" s="22"/>
    </row>
    <row r="14" spans="1:14" x14ac:dyDescent="0.35">
      <c r="A14" s="21" t="s">
        <v>97</v>
      </c>
      <c r="B14" s="16">
        <v>50</v>
      </c>
      <c r="C14" s="1">
        <v>45005</v>
      </c>
      <c r="D14" s="15">
        <f t="shared" si="0"/>
        <v>14950.73</v>
      </c>
      <c r="F14" s="22"/>
      <c r="N14" s="16"/>
    </row>
    <row r="15" spans="1:14" x14ac:dyDescent="0.35">
      <c r="A15" s="21" t="s">
        <v>38</v>
      </c>
      <c r="B15" s="16">
        <v>1193.44</v>
      </c>
      <c r="C15" s="1">
        <v>45012</v>
      </c>
      <c r="D15" s="15">
        <f t="shared" si="0"/>
        <v>16144.17</v>
      </c>
      <c r="F15" s="22"/>
      <c r="N15" s="16"/>
    </row>
    <row r="16" spans="1:14" x14ac:dyDescent="0.35">
      <c r="A16" s="21" t="s">
        <v>95</v>
      </c>
      <c r="B16" s="16">
        <v>-604.5</v>
      </c>
      <c r="C16" s="1">
        <v>45015</v>
      </c>
      <c r="D16" s="15">
        <f t="shared" si="0"/>
        <v>15539.67</v>
      </c>
      <c r="F16" s="22"/>
      <c r="N16" s="16"/>
    </row>
    <row r="17" spans="1:14" x14ac:dyDescent="0.35">
      <c r="A17" s="21" t="s">
        <v>98</v>
      </c>
      <c r="B17" s="16">
        <v>350</v>
      </c>
      <c r="C17" s="1">
        <v>45015</v>
      </c>
      <c r="D17" s="15">
        <f t="shared" si="0"/>
        <v>15889.67</v>
      </c>
      <c r="F17" s="22"/>
      <c r="N17" s="16"/>
    </row>
    <row r="18" spans="1:14" x14ac:dyDescent="0.35">
      <c r="A18" s="21"/>
      <c r="B18" s="16"/>
      <c r="C18" s="1"/>
      <c r="D18" s="15">
        <f t="shared" si="0"/>
        <v>15889.67</v>
      </c>
      <c r="F18" s="22"/>
      <c r="N18" s="16"/>
    </row>
    <row r="19" spans="1:14" x14ac:dyDescent="0.35">
      <c r="A19" s="21"/>
      <c r="B19" s="16"/>
      <c r="C19" s="1"/>
      <c r="D19" s="15">
        <f t="shared" si="0"/>
        <v>15889.67</v>
      </c>
      <c r="F19" s="22"/>
      <c r="N19" s="16"/>
    </row>
    <row r="20" spans="1:14" x14ac:dyDescent="0.35">
      <c r="A20" s="31"/>
      <c r="B20" s="16"/>
      <c r="D20" s="15">
        <f>D19</f>
        <v>15889.67</v>
      </c>
      <c r="E20" t="s">
        <v>17</v>
      </c>
      <c r="F20" s="22"/>
    </row>
    <row r="21" spans="1:14" x14ac:dyDescent="0.35">
      <c r="A21" s="27" t="s">
        <v>11</v>
      </c>
      <c r="B21" s="14">
        <f>D20</f>
        <v>15889.67</v>
      </c>
      <c r="C21" s="1"/>
      <c r="D21" s="15"/>
      <c r="F21" s="22"/>
    </row>
    <row r="22" spans="1:14" x14ac:dyDescent="0.35">
      <c r="A22" s="23"/>
      <c r="B22" s="13"/>
      <c r="C22" s="12"/>
      <c r="D22" s="12"/>
      <c r="E22" s="12"/>
      <c r="F22" s="24"/>
    </row>
    <row r="23" spans="1:14" x14ac:dyDescent="0.35">
      <c r="N23"/>
    </row>
    <row r="24" spans="1:14" x14ac:dyDescent="0.35">
      <c r="N24"/>
    </row>
    <row r="25" spans="1:14" x14ac:dyDescent="0.35">
      <c r="A25" s="11" t="s">
        <v>6</v>
      </c>
      <c r="B25" s="7"/>
      <c r="D25" s="26" t="s">
        <v>30</v>
      </c>
      <c r="E25" s="19"/>
      <c r="F25" s="20"/>
      <c r="N25"/>
    </row>
    <row r="26" spans="1:14" x14ac:dyDescent="0.35">
      <c r="A26" s="8" t="s">
        <v>7</v>
      </c>
      <c r="B26" s="5">
        <v>400</v>
      </c>
      <c r="C26" t="s">
        <v>54</v>
      </c>
      <c r="D26" s="21"/>
      <c r="F26" s="22"/>
      <c r="N26"/>
    </row>
    <row r="27" spans="1:14" x14ac:dyDescent="0.35">
      <c r="A27" s="9" t="s">
        <v>21</v>
      </c>
      <c r="B27" s="5">
        <v>200</v>
      </c>
      <c r="C27" t="s">
        <v>54</v>
      </c>
      <c r="D27" s="27" t="s">
        <v>4</v>
      </c>
      <c r="E27" s="2" t="s">
        <v>5</v>
      </c>
      <c r="F27" s="22"/>
      <c r="N27"/>
    </row>
    <row r="28" spans="1:14" x14ac:dyDescent="0.35">
      <c r="A28" s="9" t="s">
        <v>51</v>
      </c>
      <c r="B28" s="5"/>
      <c r="D28" s="28"/>
      <c r="F28" s="22"/>
      <c r="N28"/>
    </row>
    <row r="29" spans="1:14" x14ac:dyDescent="0.35">
      <c r="A29" s="9" t="s">
        <v>52</v>
      </c>
      <c r="B29" s="5">
        <v>5150</v>
      </c>
      <c r="C29" t="s">
        <v>54</v>
      </c>
      <c r="D29" s="29" t="s">
        <v>3</v>
      </c>
      <c r="E29" s="25">
        <v>45016</v>
      </c>
      <c r="F29" s="22"/>
      <c r="N29"/>
    </row>
    <row r="30" spans="1:14" x14ac:dyDescent="0.35">
      <c r="A30" s="9" t="s">
        <v>22</v>
      </c>
      <c r="B30" s="5">
        <v>500</v>
      </c>
      <c r="C30" t="s">
        <v>54</v>
      </c>
      <c r="D30" s="21" t="s">
        <v>0</v>
      </c>
      <c r="E30" s="16">
        <v>2052.88</v>
      </c>
      <c r="F30" s="22"/>
      <c r="N30"/>
    </row>
    <row r="31" spans="1:14" x14ac:dyDescent="0.35">
      <c r="A31" s="9" t="s">
        <v>53</v>
      </c>
      <c r="B31" s="5">
        <v>250</v>
      </c>
      <c r="C31" t="s">
        <v>54</v>
      </c>
      <c r="D31" s="21" t="s">
        <v>1</v>
      </c>
      <c r="E31" s="16">
        <f>'account #2 gaming'!B33</f>
        <v>7945.15</v>
      </c>
      <c r="F31" s="22"/>
      <c r="N31"/>
    </row>
    <row r="32" spans="1:14" x14ac:dyDescent="0.35">
      <c r="A32" s="9" t="s">
        <v>57</v>
      </c>
      <c r="B32" s="5">
        <v>1000</v>
      </c>
      <c r="C32" t="s">
        <v>54</v>
      </c>
      <c r="D32" s="21" t="s">
        <v>2</v>
      </c>
      <c r="E32" s="16">
        <f>B21</f>
        <v>15889.67</v>
      </c>
      <c r="F32" s="22"/>
      <c r="N32"/>
    </row>
    <row r="33" spans="1:14" x14ac:dyDescent="0.35">
      <c r="A33" s="9"/>
      <c r="B33" s="5"/>
      <c r="D33" s="21"/>
      <c r="E33" s="16"/>
      <c r="F33" s="22"/>
      <c r="N33"/>
    </row>
    <row r="34" spans="1:14" x14ac:dyDescent="0.35">
      <c r="A34" s="10"/>
      <c r="B34" s="6"/>
      <c r="D34" s="21" t="s">
        <v>10</v>
      </c>
      <c r="E34" s="16">
        <f>SUM(E30:E33)</f>
        <v>25887.699999999997</v>
      </c>
      <c r="F34" s="22"/>
      <c r="N34"/>
    </row>
    <row r="35" spans="1:14" x14ac:dyDescent="0.35">
      <c r="A35" s="17" t="s">
        <v>10</v>
      </c>
      <c r="B35" s="7">
        <f>SUM(B26:B34)</f>
        <v>7500</v>
      </c>
      <c r="D35" s="23"/>
      <c r="E35" s="13"/>
      <c r="F35" s="24"/>
      <c r="N35"/>
    </row>
    <row r="36" spans="1:14" x14ac:dyDescent="0.35">
      <c r="B36"/>
      <c r="N36"/>
    </row>
    <row r="37" spans="1:14" x14ac:dyDescent="0.35">
      <c r="B37" s="15"/>
    </row>
    <row r="52" spans="2:2" x14ac:dyDescent="0.35">
      <c r="B52" s="4">
        <f>B21-B45</f>
        <v>15889.67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1F770-F5CB-489F-BC42-5BC94C9BBC7F}">
  <sheetPr>
    <tabColor rgb="FFFFC000"/>
  </sheetPr>
  <dimension ref="A1:N52"/>
  <sheetViews>
    <sheetView tabSelected="1" zoomScale="81" zoomScaleNormal="100" workbookViewId="0">
      <selection activeCell="C10" sqref="C10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6" t="s">
        <v>80</v>
      </c>
      <c r="B1" s="30"/>
      <c r="C1" s="19"/>
      <c r="D1" s="19"/>
      <c r="E1" s="19"/>
      <c r="F1" s="20"/>
    </row>
    <row r="2" spans="1:14" x14ac:dyDescent="0.35">
      <c r="A2" s="27" t="s">
        <v>20</v>
      </c>
      <c r="B2" s="16"/>
      <c r="F2" s="22"/>
    </row>
    <row r="3" spans="1:14" x14ac:dyDescent="0.35">
      <c r="A3" s="21"/>
      <c r="B3" s="16"/>
      <c r="F3" s="22"/>
    </row>
    <row r="4" spans="1:14" x14ac:dyDescent="0.35">
      <c r="A4" s="27" t="s">
        <v>4</v>
      </c>
      <c r="B4" s="14" t="s">
        <v>12</v>
      </c>
      <c r="C4" s="2" t="s">
        <v>5</v>
      </c>
      <c r="F4" s="22"/>
    </row>
    <row r="5" spans="1:14" x14ac:dyDescent="0.35">
      <c r="A5" s="28"/>
      <c r="B5" s="16"/>
      <c r="F5" s="22"/>
    </row>
    <row r="6" spans="1:14" x14ac:dyDescent="0.35">
      <c r="A6" s="27" t="s">
        <v>13</v>
      </c>
      <c r="B6" s="16"/>
      <c r="F6" s="22"/>
    </row>
    <row r="7" spans="1:14" x14ac:dyDescent="0.35">
      <c r="A7" s="21" t="s">
        <v>2</v>
      </c>
      <c r="B7" s="16">
        <v>16273.12</v>
      </c>
      <c r="C7" s="1">
        <v>44652</v>
      </c>
      <c r="D7" s="15">
        <v>15889.67</v>
      </c>
      <c r="E7" t="s">
        <v>16</v>
      </c>
      <c r="F7" s="22"/>
    </row>
    <row r="8" spans="1:14" x14ac:dyDescent="0.35">
      <c r="A8" s="21" t="s">
        <v>38</v>
      </c>
      <c r="B8" s="16">
        <v>223.02</v>
      </c>
      <c r="C8" s="1">
        <v>45019</v>
      </c>
      <c r="D8" s="15">
        <f>D7+B8</f>
        <v>16112.69</v>
      </c>
      <c r="F8" s="22"/>
    </row>
    <row r="9" spans="1:14" x14ac:dyDescent="0.35">
      <c r="A9" s="21" t="s">
        <v>100</v>
      </c>
      <c r="B9" s="16">
        <v>550</v>
      </c>
      <c r="C9" s="1">
        <v>45024</v>
      </c>
      <c r="D9" s="15">
        <f t="shared" ref="D9:D19" si="0">D8+B9</f>
        <v>16662.690000000002</v>
      </c>
      <c r="F9" s="22"/>
    </row>
    <row r="10" spans="1:14" x14ac:dyDescent="0.35">
      <c r="A10" s="21" t="s">
        <v>38</v>
      </c>
      <c r="B10" s="16">
        <v>2958.44</v>
      </c>
      <c r="C10" s="1">
        <v>45026</v>
      </c>
      <c r="D10" s="15">
        <f t="shared" si="0"/>
        <v>19621.13</v>
      </c>
      <c r="F10" s="22"/>
    </row>
    <row r="11" spans="1:14" x14ac:dyDescent="0.35">
      <c r="A11" s="21" t="s">
        <v>101</v>
      </c>
      <c r="B11" s="16">
        <v>-518.48</v>
      </c>
      <c r="C11" s="1">
        <v>45027</v>
      </c>
      <c r="D11" s="15">
        <f t="shared" si="0"/>
        <v>19102.650000000001</v>
      </c>
      <c r="F11" s="22"/>
    </row>
    <row r="12" spans="1:14" x14ac:dyDescent="0.35">
      <c r="A12" s="21" t="s">
        <v>102</v>
      </c>
      <c r="B12" s="16">
        <v>798.8</v>
      </c>
      <c r="C12" s="1">
        <v>45030</v>
      </c>
      <c r="D12" s="15">
        <f t="shared" si="0"/>
        <v>19901.45</v>
      </c>
      <c r="F12" s="22"/>
    </row>
    <row r="13" spans="1:14" x14ac:dyDescent="0.35">
      <c r="A13" s="21" t="s">
        <v>103</v>
      </c>
      <c r="B13" s="16">
        <v>-522.04999999999995</v>
      </c>
      <c r="C13" s="1">
        <v>45030</v>
      </c>
      <c r="D13" s="15">
        <f t="shared" si="0"/>
        <v>19379.400000000001</v>
      </c>
      <c r="F13" s="22"/>
    </row>
    <row r="14" spans="1:14" x14ac:dyDescent="0.35">
      <c r="A14" s="21" t="s">
        <v>104</v>
      </c>
      <c r="B14" s="16">
        <v>350</v>
      </c>
      <c r="C14" s="1">
        <v>45033</v>
      </c>
      <c r="D14" s="15">
        <f t="shared" si="0"/>
        <v>19729.400000000001</v>
      </c>
      <c r="F14" s="22"/>
      <c r="N14" s="16"/>
    </row>
    <row r="15" spans="1:14" x14ac:dyDescent="0.35">
      <c r="A15" s="21" t="s">
        <v>38</v>
      </c>
      <c r="B15" s="16">
        <v>532.95000000000005</v>
      </c>
      <c r="C15" s="1">
        <v>45033</v>
      </c>
      <c r="D15" s="15">
        <f t="shared" si="0"/>
        <v>20262.350000000002</v>
      </c>
      <c r="F15" s="22"/>
      <c r="N15" s="16"/>
    </row>
    <row r="16" spans="1:14" x14ac:dyDescent="0.35">
      <c r="A16" s="21" t="s">
        <v>105</v>
      </c>
      <c r="B16" s="16">
        <v>623.30999999999995</v>
      </c>
      <c r="C16" s="1">
        <v>45035</v>
      </c>
      <c r="D16" s="15">
        <f t="shared" si="0"/>
        <v>20885.660000000003</v>
      </c>
      <c r="F16" s="22"/>
      <c r="N16" s="16"/>
    </row>
    <row r="17" spans="1:14" x14ac:dyDescent="0.35">
      <c r="A17" s="21"/>
      <c r="B17" s="16"/>
      <c r="C17" s="1"/>
      <c r="D17" s="15">
        <f t="shared" si="0"/>
        <v>20885.660000000003</v>
      </c>
      <c r="F17" s="22"/>
      <c r="N17" s="16"/>
    </row>
    <row r="18" spans="1:14" x14ac:dyDescent="0.35">
      <c r="A18" s="21"/>
      <c r="B18" s="16"/>
      <c r="C18" s="1"/>
      <c r="D18" s="15">
        <f t="shared" si="0"/>
        <v>20885.660000000003</v>
      </c>
      <c r="F18" s="22"/>
      <c r="N18" s="16"/>
    </row>
    <row r="19" spans="1:14" x14ac:dyDescent="0.35">
      <c r="A19" s="21"/>
      <c r="B19" s="16"/>
      <c r="C19" s="1"/>
      <c r="D19" s="15">
        <f t="shared" si="0"/>
        <v>20885.660000000003</v>
      </c>
      <c r="F19" s="22"/>
      <c r="N19" s="16"/>
    </row>
    <row r="20" spans="1:14" x14ac:dyDescent="0.35">
      <c r="A20" s="31"/>
      <c r="B20" s="16"/>
      <c r="D20" s="15">
        <f>D19</f>
        <v>20885.660000000003</v>
      </c>
      <c r="E20" t="s">
        <v>17</v>
      </c>
      <c r="F20" s="22"/>
    </row>
    <row r="21" spans="1:14" x14ac:dyDescent="0.35">
      <c r="A21" s="27" t="s">
        <v>11</v>
      </c>
      <c r="B21" s="14">
        <f>D20</f>
        <v>20885.660000000003</v>
      </c>
      <c r="C21" s="1"/>
      <c r="D21" s="15"/>
      <c r="F21" s="22"/>
    </row>
    <row r="22" spans="1:14" x14ac:dyDescent="0.35">
      <c r="A22" s="23"/>
      <c r="B22" s="13"/>
      <c r="C22" s="12"/>
      <c r="D22" s="12"/>
      <c r="E22" s="12"/>
      <c r="F22" s="24"/>
    </row>
    <row r="23" spans="1:14" x14ac:dyDescent="0.35">
      <c r="N23"/>
    </row>
    <row r="24" spans="1:14" x14ac:dyDescent="0.35">
      <c r="N24"/>
    </row>
    <row r="25" spans="1:14" x14ac:dyDescent="0.35">
      <c r="A25" s="11" t="s">
        <v>6</v>
      </c>
      <c r="B25" s="7"/>
      <c r="D25" s="26" t="s">
        <v>30</v>
      </c>
      <c r="E25" s="19"/>
      <c r="F25" s="20"/>
      <c r="N25"/>
    </row>
    <row r="26" spans="1:14" x14ac:dyDescent="0.35">
      <c r="A26" s="8" t="s">
        <v>7</v>
      </c>
      <c r="B26" s="5">
        <v>400</v>
      </c>
      <c r="C26" t="s">
        <v>54</v>
      </c>
      <c r="D26" s="21"/>
      <c r="F26" s="22"/>
      <c r="N26"/>
    </row>
    <row r="27" spans="1:14" x14ac:dyDescent="0.35">
      <c r="A27" s="9" t="s">
        <v>21</v>
      </c>
      <c r="B27" s="5">
        <v>200</v>
      </c>
      <c r="C27" t="s">
        <v>54</v>
      </c>
      <c r="D27" s="27" t="s">
        <v>4</v>
      </c>
      <c r="E27" s="2" t="s">
        <v>5</v>
      </c>
      <c r="F27" s="22"/>
      <c r="N27"/>
    </row>
    <row r="28" spans="1:14" x14ac:dyDescent="0.35">
      <c r="A28" s="9" t="s">
        <v>51</v>
      </c>
      <c r="B28" s="5"/>
      <c r="D28" s="28"/>
      <c r="F28" s="22"/>
      <c r="N28"/>
    </row>
    <row r="29" spans="1:14" x14ac:dyDescent="0.35">
      <c r="A29" s="9" t="s">
        <v>52</v>
      </c>
      <c r="B29" s="5">
        <v>5150</v>
      </c>
      <c r="C29" t="s">
        <v>54</v>
      </c>
      <c r="D29" s="29" t="s">
        <v>3</v>
      </c>
      <c r="E29" s="25">
        <v>45036</v>
      </c>
      <c r="F29" s="22"/>
      <c r="N29"/>
    </row>
    <row r="30" spans="1:14" x14ac:dyDescent="0.35">
      <c r="A30" s="9" t="s">
        <v>22</v>
      </c>
      <c r="B30" s="5">
        <v>500</v>
      </c>
      <c r="C30" t="s">
        <v>54</v>
      </c>
      <c r="D30" s="21" t="s">
        <v>0</v>
      </c>
      <c r="E30" s="16">
        <f>'account #1 playground'!B19</f>
        <v>2052.88</v>
      </c>
      <c r="F30" s="22"/>
      <c r="N30"/>
    </row>
    <row r="31" spans="1:14" x14ac:dyDescent="0.35">
      <c r="A31" s="9" t="s">
        <v>53</v>
      </c>
      <c r="B31" s="5">
        <v>250</v>
      </c>
      <c r="C31" t="s">
        <v>54</v>
      </c>
      <c r="D31" s="21" t="s">
        <v>1</v>
      </c>
      <c r="E31" s="16">
        <f>'account #2 gaming'!B33</f>
        <v>7945.15</v>
      </c>
      <c r="F31" s="22"/>
      <c r="N31"/>
    </row>
    <row r="32" spans="1:14" x14ac:dyDescent="0.35">
      <c r="A32" s="9" t="s">
        <v>57</v>
      </c>
      <c r="B32" s="5">
        <v>1000</v>
      </c>
      <c r="C32" t="s">
        <v>54</v>
      </c>
      <c r="D32" s="21" t="s">
        <v>2</v>
      </c>
      <c r="E32" s="16">
        <f>B21</f>
        <v>20885.660000000003</v>
      </c>
      <c r="F32" s="22"/>
      <c r="N32"/>
    </row>
    <row r="33" spans="1:14" x14ac:dyDescent="0.35">
      <c r="A33" s="9"/>
      <c r="B33" s="5"/>
      <c r="D33" s="21"/>
      <c r="E33" s="16"/>
      <c r="F33" s="22"/>
      <c r="N33"/>
    </row>
    <row r="34" spans="1:14" x14ac:dyDescent="0.35">
      <c r="A34" s="10"/>
      <c r="B34" s="6"/>
      <c r="D34" s="21" t="s">
        <v>10</v>
      </c>
      <c r="E34" s="16">
        <f>SUM(E30:E33)</f>
        <v>30883.690000000002</v>
      </c>
      <c r="F34" s="22"/>
      <c r="N34"/>
    </row>
    <row r="35" spans="1:14" x14ac:dyDescent="0.35">
      <c r="A35" s="17" t="s">
        <v>10</v>
      </c>
      <c r="B35" s="7">
        <f>SUM(B26:B34)</f>
        <v>7500</v>
      </c>
      <c r="D35" s="23"/>
      <c r="E35" s="13"/>
      <c r="F35" s="24"/>
      <c r="N35"/>
    </row>
    <row r="36" spans="1:14" x14ac:dyDescent="0.35">
      <c r="B36"/>
      <c r="N36"/>
    </row>
    <row r="37" spans="1:14" x14ac:dyDescent="0.35">
      <c r="B37" s="15"/>
    </row>
    <row r="39" spans="1:14" x14ac:dyDescent="0.35">
      <c r="A39" t="s">
        <v>106</v>
      </c>
      <c r="B39" s="4">
        <v>450</v>
      </c>
    </row>
    <row r="40" spans="1:14" x14ac:dyDescent="0.35">
      <c r="A40" t="s">
        <v>107</v>
      </c>
      <c r="B40" s="4">
        <f>B16+B14+B12+B9</f>
        <v>2322.1099999999997</v>
      </c>
    </row>
    <row r="41" spans="1:14" x14ac:dyDescent="0.35">
      <c r="A41" s="2" t="s">
        <v>108</v>
      </c>
      <c r="B41" s="39">
        <f>B40+B39</f>
        <v>2772.1099999999997</v>
      </c>
    </row>
    <row r="52" spans="2:2" x14ac:dyDescent="0.35">
      <c r="B52" s="4">
        <f>B21-B45</f>
        <v>20885.660000000003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3AF5B-E1C2-4783-BFF8-2F9BBE2E7BE5}">
  <dimension ref="A1"/>
  <sheetViews>
    <sheetView workbookViewId="0">
      <selection sqref="A1:H25"/>
    </sheetView>
  </sheetViews>
  <sheetFormatPr defaultRowHeight="14.5" x14ac:dyDescent="0.3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N26"/>
  <sheetViews>
    <sheetView zoomScaleNormal="100" workbookViewId="0">
      <selection activeCell="B17" sqref="B17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11.2695312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6" t="s">
        <v>28</v>
      </c>
      <c r="B1" s="30"/>
      <c r="C1" s="19"/>
      <c r="D1" s="19"/>
      <c r="E1" s="19"/>
      <c r="F1" s="20"/>
    </row>
    <row r="2" spans="1:14" x14ac:dyDescent="0.35">
      <c r="A2" s="27" t="s">
        <v>20</v>
      </c>
      <c r="B2" s="16"/>
      <c r="F2" s="22"/>
    </row>
    <row r="3" spans="1:14" x14ac:dyDescent="0.35">
      <c r="A3" s="21"/>
      <c r="B3" s="16"/>
      <c r="F3" s="22"/>
    </row>
    <row r="4" spans="1:14" x14ac:dyDescent="0.35">
      <c r="A4" s="27" t="s">
        <v>4</v>
      </c>
      <c r="B4" s="14" t="s">
        <v>12</v>
      </c>
      <c r="C4" s="2" t="s">
        <v>5</v>
      </c>
      <c r="F4" s="22"/>
    </row>
    <row r="5" spans="1:14" x14ac:dyDescent="0.35">
      <c r="A5" s="28"/>
      <c r="B5" s="16"/>
      <c r="F5" s="22"/>
    </row>
    <row r="6" spans="1:14" x14ac:dyDescent="0.35">
      <c r="A6" s="27" t="s">
        <v>13</v>
      </c>
      <c r="B6" s="16"/>
      <c r="F6" s="22"/>
    </row>
    <row r="7" spans="1:14" x14ac:dyDescent="0.35">
      <c r="A7" s="21" t="s">
        <v>1</v>
      </c>
      <c r="B7" s="16">
        <f>'account #2 gaming'!E8</f>
        <v>11634.99</v>
      </c>
      <c r="C7" s="1">
        <v>44440</v>
      </c>
      <c r="D7" s="15">
        <f>B7</f>
        <v>11634.99</v>
      </c>
      <c r="E7" t="s">
        <v>16</v>
      </c>
      <c r="F7" s="22"/>
    </row>
    <row r="8" spans="1:14" x14ac:dyDescent="0.35">
      <c r="A8" s="21" t="s">
        <v>32</v>
      </c>
      <c r="B8" s="16">
        <f>'account #2 gaming'!B9</f>
        <v>0</v>
      </c>
      <c r="C8" s="1">
        <v>44454</v>
      </c>
      <c r="D8" s="15">
        <f>D7+B8</f>
        <v>11634.99</v>
      </c>
      <c r="F8" s="22"/>
    </row>
    <row r="9" spans="1:14" x14ac:dyDescent="0.35">
      <c r="A9" s="21" t="s">
        <v>14</v>
      </c>
      <c r="B9" s="16"/>
      <c r="C9" s="1">
        <v>44469</v>
      </c>
      <c r="D9" s="15">
        <f>D8+B9</f>
        <v>11634.99</v>
      </c>
      <c r="F9" s="22"/>
    </row>
    <row r="10" spans="1:14" x14ac:dyDescent="0.35">
      <c r="A10" s="27" t="s">
        <v>23</v>
      </c>
      <c r="B10" s="14">
        <f>SUM(B7:B8)</f>
        <v>11634.99</v>
      </c>
      <c r="C10" s="1"/>
      <c r="F10" s="22"/>
    </row>
    <row r="11" spans="1:14" x14ac:dyDescent="0.35">
      <c r="A11" s="23"/>
      <c r="B11" s="13"/>
      <c r="C11" s="12"/>
      <c r="D11" s="12"/>
      <c r="E11" s="12"/>
      <c r="F11" s="24"/>
    </row>
    <row r="12" spans="1:14" x14ac:dyDescent="0.35">
      <c r="N12"/>
    </row>
    <row r="13" spans="1:14" x14ac:dyDescent="0.35">
      <c r="N13"/>
    </row>
    <row r="14" spans="1:14" x14ac:dyDescent="0.35">
      <c r="A14" s="11" t="s">
        <v>6</v>
      </c>
      <c r="B14" s="7"/>
      <c r="D14" s="26" t="s">
        <v>28</v>
      </c>
      <c r="E14" s="19"/>
      <c r="F14" s="20"/>
      <c r="N14"/>
    </row>
    <row r="15" spans="1:14" x14ac:dyDescent="0.35">
      <c r="A15" s="9" t="s">
        <v>8</v>
      </c>
      <c r="B15" s="5">
        <v>250</v>
      </c>
      <c r="D15" s="21"/>
      <c r="F15" s="22"/>
      <c r="N15"/>
    </row>
    <row r="16" spans="1:14" x14ac:dyDescent="0.35">
      <c r="A16" s="9" t="s">
        <v>9</v>
      </c>
      <c r="B16" s="5">
        <v>250</v>
      </c>
      <c r="D16" s="21"/>
      <c r="F16" s="22"/>
      <c r="N16"/>
    </row>
    <row r="17" spans="1:14" x14ac:dyDescent="0.35">
      <c r="A17" s="9" t="s">
        <v>24</v>
      </c>
      <c r="B17" s="34">
        <f>16*50</f>
        <v>800</v>
      </c>
      <c r="D17" s="27" t="s">
        <v>4</v>
      </c>
      <c r="E17" s="2" t="s">
        <v>5</v>
      </c>
      <c r="F17" s="22"/>
      <c r="N17"/>
    </row>
    <row r="18" spans="1:14" x14ac:dyDescent="0.35">
      <c r="A18" s="9" t="s">
        <v>25</v>
      </c>
      <c r="B18" s="5"/>
      <c r="D18" s="28"/>
      <c r="F18" s="22"/>
      <c r="N18"/>
    </row>
    <row r="19" spans="1:14" x14ac:dyDescent="0.35">
      <c r="A19" s="9" t="s">
        <v>26</v>
      </c>
      <c r="B19" s="5"/>
      <c r="D19" s="29" t="s">
        <v>3</v>
      </c>
      <c r="E19" s="25">
        <v>44469</v>
      </c>
      <c r="F19" s="22"/>
      <c r="N19"/>
    </row>
    <row r="20" spans="1:14" x14ac:dyDescent="0.35">
      <c r="A20" s="9"/>
      <c r="B20" s="5"/>
      <c r="D20" s="21" t="s">
        <v>0</v>
      </c>
      <c r="E20" s="16">
        <f>'account #1 playground'!B19</f>
        <v>2052.88</v>
      </c>
      <c r="F20" s="22"/>
      <c r="N20"/>
    </row>
    <row r="21" spans="1:14" x14ac:dyDescent="0.35">
      <c r="A21" s="10"/>
      <c r="B21" s="6"/>
      <c r="D21" s="21" t="s">
        <v>1</v>
      </c>
      <c r="E21" s="16">
        <f>'account #2 gaming'!B33</f>
        <v>7945.15</v>
      </c>
      <c r="F21" s="22"/>
      <c r="N21"/>
    </row>
    <row r="22" spans="1:14" x14ac:dyDescent="0.35">
      <c r="A22" s="17" t="s">
        <v>10</v>
      </c>
      <c r="B22" s="7">
        <f>SUM(B15:B21)</f>
        <v>1300</v>
      </c>
      <c r="D22" s="21" t="s">
        <v>2</v>
      </c>
      <c r="E22" s="16">
        <f>'main Sept 22'!E22</f>
        <v>5287.48</v>
      </c>
      <c r="F22" s="33"/>
      <c r="N22"/>
    </row>
    <row r="23" spans="1:14" x14ac:dyDescent="0.35">
      <c r="B23"/>
      <c r="D23" s="21"/>
      <c r="E23" s="16"/>
      <c r="F23" s="22"/>
      <c r="N23"/>
    </row>
    <row r="24" spans="1:14" ht="29" x14ac:dyDescent="0.35">
      <c r="A24" s="35" t="s">
        <v>31</v>
      </c>
      <c r="B24" s="15"/>
      <c r="D24" s="21" t="s">
        <v>10</v>
      </c>
      <c r="E24" s="16">
        <f>SUM(E20:E23)</f>
        <v>15285.509999999998</v>
      </c>
      <c r="F24" s="22"/>
      <c r="N24"/>
    </row>
    <row r="25" spans="1:14" x14ac:dyDescent="0.35">
      <c r="A25" t="s">
        <v>29</v>
      </c>
      <c r="D25" s="23"/>
      <c r="E25" s="13"/>
      <c r="F25" s="24"/>
      <c r="N25"/>
    </row>
    <row r="26" spans="1:14" x14ac:dyDescent="0.35">
      <c r="N26"/>
    </row>
  </sheetData>
  <pageMargins left="0.7" right="0.7" top="0.75" bottom="0.75" header="0.3" footer="0.3"/>
  <pageSetup scale="8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F20"/>
  <sheetViews>
    <sheetView zoomScaleNormal="100" workbookViewId="0">
      <selection activeCell="C14" sqref="C14"/>
    </sheetView>
  </sheetViews>
  <sheetFormatPr defaultRowHeight="14.5" x14ac:dyDescent="0.35"/>
  <cols>
    <col min="1" max="1" width="21" bestFit="1" customWidth="1"/>
    <col min="2" max="2" width="10.54296875" bestFit="1" customWidth="1"/>
    <col min="5" max="5" width="9.54296875" bestFit="1" customWidth="1"/>
    <col min="6" max="6" width="15.1796875" bestFit="1" customWidth="1"/>
    <col min="7" max="7" width="52.7265625" bestFit="1" customWidth="1"/>
  </cols>
  <sheetData>
    <row r="1" spans="1:6" x14ac:dyDescent="0.35">
      <c r="E1" s="2" t="s">
        <v>80</v>
      </c>
    </row>
    <row r="2" spans="1:6" x14ac:dyDescent="0.35">
      <c r="E2" s="2" t="s">
        <v>18</v>
      </c>
    </row>
    <row r="4" spans="1:6" x14ac:dyDescent="0.35">
      <c r="A4" s="2" t="s">
        <v>4</v>
      </c>
      <c r="B4" s="2" t="s">
        <v>12</v>
      </c>
      <c r="C4" s="2" t="s">
        <v>5</v>
      </c>
      <c r="F4" t="s">
        <v>16</v>
      </c>
    </row>
    <row r="5" spans="1:6" x14ac:dyDescent="0.35">
      <c r="A5" s="1"/>
    </row>
    <row r="6" spans="1:6" x14ac:dyDescent="0.35">
      <c r="A6" s="3" t="s">
        <v>3</v>
      </c>
      <c r="B6" s="12"/>
      <c r="C6" s="12"/>
      <c r="D6" s="12"/>
      <c r="E6" s="12"/>
    </row>
    <row r="7" spans="1:6" x14ac:dyDescent="0.35">
      <c r="A7" t="s">
        <v>0</v>
      </c>
      <c r="B7" s="4">
        <v>2032.39</v>
      </c>
      <c r="C7" s="1">
        <v>44817</v>
      </c>
      <c r="E7" s="15">
        <v>2032.39</v>
      </c>
    </row>
    <row r="8" spans="1:6" x14ac:dyDescent="0.35">
      <c r="A8" t="s">
        <v>14</v>
      </c>
      <c r="B8" s="4">
        <v>1.92</v>
      </c>
      <c r="C8" s="1">
        <v>44834</v>
      </c>
      <c r="E8" s="15">
        <v>2034.31</v>
      </c>
    </row>
    <row r="9" spans="1:6" x14ac:dyDescent="0.35">
      <c r="A9" t="s">
        <v>14</v>
      </c>
      <c r="B9" s="4">
        <v>2.33</v>
      </c>
      <c r="C9" s="1">
        <v>44865</v>
      </c>
      <c r="E9" s="15">
        <v>2036.64</v>
      </c>
    </row>
    <row r="10" spans="1:6" x14ac:dyDescent="0.35">
      <c r="A10" t="s">
        <v>14</v>
      </c>
      <c r="B10" s="4">
        <v>2.9</v>
      </c>
      <c r="C10" s="1">
        <v>44895</v>
      </c>
      <c r="E10" s="36">
        <v>2039.54</v>
      </c>
    </row>
    <row r="11" spans="1:6" x14ac:dyDescent="0.35">
      <c r="A11" t="s">
        <v>14</v>
      </c>
      <c r="B11" s="4">
        <v>3.25</v>
      </c>
      <c r="C11" s="1">
        <v>44926</v>
      </c>
      <c r="E11" s="36">
        <f>(E10+B11)</f>
        <v>2042.79</v>
      </c>
    </row>
    <row r="12" spans="1:6" x14ac:dyDescent="0.35">
      <c r="A12" t="s">
        <v>14</v>
      </c>
      <c r="B12" s="4">
        <v>3.47</v>
      </c>
      <c r="C12" s="1">
        <v>44957</v>
      </c>
      <c r="E12" s="36">
        <f t="shared" ref="E12:E17" si="0">(E11+B12)</f>
        <v>2046.26</v>
      </c>
    </row>
    <row r="13" spans="1:6" x14ac:dyDescent="0.35">
      <c r="A13" t="s">
        <v>14</v>
      </c>
      <c r="B13" s="4">
        <v>3.14</v>
      </c>
      <c r="C13" s="1">
        <v>44985</v>
      </c>
      <c r="E13" s="36">
        <f t="shared" si="0"/>
        <v>2049.4</v>
      </c>
    </row>
    <row r="14" spans="1:6" x14ac:dyDescent="0.35">
      <c r="A14" t="s">
        <v>14</v>
      </c>
      <c r="B14" s="4">
        <v>3.48</v>
      </c>
      <c r="C14" s="1">
        <v>45016</v>
      </c>
      <c r="E14" s="36">
        <f t="shared" si="0"/>
        <v>2052.88</v>
      </c>
    </row>
    <row r="15" spans="1:6" x14ac:dyDescent="0.35">
      <c r="A15" t="s">
        <v>14</v>
      </c>
      <c r="B15" s="4"/>
      <c r="C15" s="1">
        <v>45046</v>
      </c>
      <c r="E15" s="36">
        <f t="shared" si="0"/>
        <v>2052.88</v>
      </c>
    </row>
    <row r="16" spans="1:6" x14ac:dyDescent="0.35">
      <c r="A16" t="s">
        <v>14</v>
      </c>
      <c r="B16" s="4"/>
      <c r="C16" s="1">
        <v>45077</v>
      </c>
      <c r="E16" s="36">
        <f t="shared" si="0"/>
        <v>2052.88</v>
      </c>
    </row>
    <row r="17" spans="1:6" x14ac:dyDescent="0.35">
      <c r="A17" t="s">
        <v>14</v>
      </c>
      <c r="B17" s="4"/>
      <c r="C17" s="1">
        <v>44742</v>
      </c>
      <c r="E17" s="36">
        <f t="shared" si="0"/>
        <v>2052.88</v>
      </c>
    </row>
    <row r="18" spans="1:6" x14ac:dyDescent="0.35">
      <c r="E18" s="15"/>
    </row>
    <row r="19" spans="1:6" ht="15" thickBot="1" x14ac:dyDescent="0.4">
      <c r="A19" t="s">
        <v>15</v>
      </c>
      <c r="B19" s="18">
        <f>SUM(B7:B18)</f>
        <v>2052.88</v>
      </c>
      <c r="E19" s="15"/>
      <c r="F19" t="s">
        <v>17</v>
      </c>
    </row>
    <row r="20" spans="1:6" x14ac:dyDescent="0.35">
      <c r="E20" s="15"/>
    </row>
  </sheetData>
  <pageMargins left="0.7" right="0.7" top="0.75" bottom="0.7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33"/>
  <sheetViews>
    <sheetView topLeftCell="A6" workbookViewId="0">
      <selection activeCell="C25" sqref="C25"/>
    </sheetView>
  </sheetViews>
  <sheetFormatPr defaultRowHeight="14.5" x14ac:dyDescent="0.35"/>
  <cols>
    <col min="1" max="1" width="27.26953125" bestFit="1" customWidth="1"/>
    <col min="2" max="2" width="10.54296875" bestFit="1" customWidth="1"/>
    <col min="4" max="4" width="9.54296875" customWidth="1"/>
    <col min="5" max="5" width="10.54296875" bestFit="1" customWidth="1"/>
  </cols>
  <sheetData>
    <row r="1" spans="1:6" x14ac:dyDescent="0.35">
      <c r="C1" s="2" t="s">
        <v>28</v>
      </c>
    </row>
    <row r="2" spans="1:6" x14ac:dyDescent="0.35">
      <c r="C2" s="2" t="s">
        <v>19</v>
      </c>
    </row>
    <row r="4" spans="1:6" x14ac:dyDescent="0.35">
      <c r="A4" s="2" t="s">
        <v>4</v>
      </c>
      <c r="B4" s="2" t="s">
        <v>12</v>
      </c>
      <c r="C4" s="2" t="s">
        <v>5</v>
      </c>
      <c r="F4" t="s">
        <v>16</v>
      </c>
    </row>
    <row r="5" spans="1:6" x14ac:dyDescent="0.35">
      <c r="A5" s="1"/>
    </row>
    <row r="6" spans="1:6" x14ac:dyDescent="0.35">
      <c r="A6" s="3" t="s">
        <v>3</v>
      </c>
      <c r="B6" s="12"/>
      <c r="C6" s="12"/>
      <c r="D6" s="12"/>
      <c r="E6" s="12"/>
    </row>
    <row r="7" spans="1:6" x14ac:dyDescent="0.35">
      <c r="A7" t="s">
        <v>34</v>
      </c>
      <c r="B7" s="4">
        <v>4360</v>
      </c>
      <c r="C7" s="1">
        <v>44484</v>
      </c>
      <c r="E7" s="15">
        <v>11634.99</v>
      </c>
    </row>
    <row r="8" spans="1:6" x14ac:dyDescent="0.35">
      <c r="B8" s="4"/>
      <c r="C8" s="1">
        <v>44500</v>
      </c>
      <c r="E8" s="15">
        <v>11634.99</v>
      </c>
    </row>
    <row r="9" spans="1:6" x14ac:dyDescent="0.35">
      <c r="B9" s="4"/>
      <c r="C9" s="1">
        <v>44530</v>
      </c>
      <c r="E9" s="15">
        <v>11634.99</v>
      </c>
    </row>
    <row r="10" spans="1:6" x14ac:dyDescent="0.35">
      <c r="B10" s="4"/>
      <c r="C10" s="1">
        <v>44926</v>
      </c>
      <c r="E10" s="15">
        <v>11634.99</v>
      </c>
    </row>
    <row r="11" spans="1:6" x14ac:dyDescent="0.35">
      <c r="B11" s="4"/>
      <c r="C11" s="1">
        <v>44592</v>
      </c>
      <c r="E11" s="15">
        <v>11634.99</v>
      </c>
    </row>
    <row r="12" spans="1:6" x14ac:dyDescent="0.35">
      <c r="B12" s="4"/>
      <c r="C12" s="1">
        <v>44620</v>
      </c>
      <c r="E12" s="15">
        <v>11634.99</v>
      </c>
    </row>
    <row r="13" spans="1:6" x14ac:dyDescent="0.35">
      <c r="B13" s="4"/>
      <c r="C13" s="1">
        <v>44651</v>
      </c>
      <c r="E13" s="15">
        <v>11634.99</v>
      </c>
    </row>
    <row r="14" spans="1:6" x14ac:dyDescent="0.35">
      <c r="B14" s="4"/>
      <c r="C14" s="1">
        <v>44681</v>
      </c>
      <c r="E14" s="15">
        <v>11634.99</v>
      </c>
    </row>
    <row r="15" spans="1:6" x14ac:dyDescent="0.35">
      <c r="B15" s="4"/>
      <c r="C15" s="1">
        <v>44712</v>
      </c>
      <c r="E15" s="15">
        <v>11634.99</v>
      </c>
    </row>
    <row r="16" spans="1:6" x14ac:dyDescent="0.35">
      <c r="A16" t="s">
        <v>40</v>
      </c>
      <c r="B16" s="4"/>
      <c r="C16" s="1">
        <v>44349</v>
      </c>
      <c r="D16" s="15">
        <v>-968.42</v>
      </c>
      <c r="E16" s="15">
        <v>10666.57</v>
      </c>
    </row>
    <row r="17" spans="1:6" x14ac:dyDescent="0.35">
      <c r="A17" t="s">
        <v>39</v>
      </c>
      <c r="B17" s="4"/>
      <c r="C17" s="1">
        <v>44349</v>
      </c>
      <c r="D17" s="15">
        <v>-1937.25</v>
      </c>
      <c r="E17" s="15">
        <v>8729.32</v>
      </c>
    </row>
    <row r="18" spans="1:6" x14ac:dyDescent="0.35">
      <c r="A18" t="s">
        <v>41</v>
      </c>
      <c r="B18" s="4"/>
      <c r="C18" s="1">
        <v>44349</v>
      </c>
      <c r="D18" s="15">
        <v>-2526.7199999999998</v>
      </c>
      <c r="E18" s="15">
        <v>6202.6</v>
      </c>
    </row>
    <row r="19" spans="1:6" x14ac:dyDescent="0.35">
      <c r="A19" t="s">
        <v>42</v>
      </c>
      <c r="B19" s="4"/>
      <c r="C19" s="1">
        <v>44368</v>
      </c>
      <c r="D19" s="15">
        <v>-1090</v>
      </c>
      <c r="E19" s="15">
        <v>5112.6000000000004</v>
      </c>
    </row>
    <row r="20" spans="1:6" x14ac:dyDescent="0.35">
      <c r="A20" t="s">
        <v>43</v>
      </c>
      <c r="B20" s="4"/>
      <c r="C20" s="1">
        <v>44368</v>
      </c>
      <c r="D20" s="15">
        <v>-1327.45</v>
      </c>
      <c r="E20" s="15">
        <v>3785.15</v>
      </c>
    </row>
    <row r="21" spans="1:6" x14ac:dyDescent="0.35">
      <c r="B21" s="4"/>
      <c r="C21" s="1">
        <v>44377</v>
      </c>
      <c r="E21" s="15">
        <v>3785.15</v>
      </c>
    </row>
    <row r="22" spans="1:6" x14ac:dyDescent="0.35">
      <c r="A22" t="s">
        <v>45</v>
      </c>
      <c r="B22" s="4"/>
      <c r="C22" s="1">
        <v>44805</v>
      </c>
      <c r="E22" s="15">
        <v>3785.15</v>
      </c>
      <c r="F22" t="s">
        <v>44</v>
      </c>
    </row>
    <row r="23" spans="1:6" x14ac:dyDescent="0.35">
      <c r="A23" t="s">
        <v>47</v>
      </c>
      <c r="B23" s="4"/>
      <c r="C23" s="1">
        <v>44832</v>
      </c>
      <c r="D23" s="15">
        <v>4160</v>
      </c>
      <c r="E23" s="15">
        <v>7945.15</v>
      </c>
    </row>
    <row r="24" spans="1:6" x14ac:dyDescent="0.35">
      <c r="B24" s="4"/>
      <c r="C24" s="1">
        <v>44994</v>
      </c>
      <c r="E24" s="15">
        <v>7945.15</v>
      </c>
    </row>
    <row r="25" spans="1:6" x14ac:dyDescent="0.35">
      <c r="B25" s="4"/>
      <c r="C25" s="1"/>
      <c r="E25" s="15"/>
    </row>
    <row r="26" spans="1:6" x14ac:dyDescent="0.35">
      <c r="B26" s="4"/>
      <c r="C26" s="1"/>
      <c r="E26" s="15"/>
    </row>
    <row r="27" spans="1:6" x14ac:dyDescent="0.35">
      <c r="B27" s="4"/>
      <c r="C27" s="1"/>
      <c r="E27" s="15"/>
    </row>
    <row r="28" spans="1:6" x14ac:dyDescent="0.35">
      <c r="B28" s="4"/>
      <c r="C28" s="1"/>
      <c r="E28" s="15"/>
    </row>
    <row r="29" spans="1:6" x14ac:dyDescent="0.35">
      <c r="B29" s="4"/>
      <c r="C29" s="1"/>
      <c r="E29" s="15"/>
    </row>
    <row r="30" spans="1:6" x14ac:dyDescent="0.35">
      <c r="B30" s="4"/>
      <c r="C30" s="1"/>
      <c r="E30" s="15"/>
    </row>
    <row r="33" spans="1:6" ht="15" thickBot="1" x14ac:dyDescent="0.4">
      <c r="A33" t="s">
        <v>15</v>
      </c>
      <c r="B33" s="18">
        <v>7945.15</v>
      </c>
      <c r="E33" s="15"/>
      <c r="F33" t="s">
        <v>17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N42"/>
  <sheetViews>
    <sheetView zoomScaleNormal="100" workbookViewId="0">
      <selection activeCell="B33" sqref="B33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6" t="s">
        <v>80</v>
      </c>
      <c r="B1" s="30"/>
      <c r="C1" s="19"/>
      <c r="D1" s="19"/>
      <c r="E1" s="19"/>
      <c r="F1" s="20"/>
    </row>
    <row r="2" spans="1:14" x14ac:dyDescent="0.35">
      <c r="A2" s="27" t="s">
        <v>20</v>
      </c>
      <c r="B2" s="16"/>
      <c r="F2" s="22"/>
    </row>
    <row r="3" spans="1:14" x14ac:dyDescent="0.35">
      <c r="A3" s="21"/>
      <c r="B3" s="16"/>
      <c r="F3" s="22"/>
    </row>
    <row r="4" spans="1:14" x14ac:dyDescent="0.35">
      <c r="A4" s="27" t="s">
        <v>4</v>
      </c>
      <c r="B4" s="14" t="s">
        <v>12</v>
      </c>
      <c r="C4" s="2" t="s">
        <v>5</v>
      </c>
      <c r="F4" s="22"/>
    </row>
    <row r="5" spans="1:14" x14ac:dyDescent="0.35">
      <c r="A5" s="28"/>
      <c r="B5" s="16"/>
      <c r="F5" s="22"/>
    </row>
    <row r="6" spans="1:14" x14ac:dyDescent="0.35">
      <c r="A6" s="27" t="s">
        <v>13</v>
      </c>
      <c r="B6" s="16"/>
      <c r="F6" s="22"/>
    </row>
    <row r="7" spans="1:14" x14ac:dyDescent="0.35">
      <c r="A7" s="21" t="s">
        <v>2</v>
      </c>
      <c r="B7" s="16">
        <v>10777.07</v>
      </c>
      <c r="C7" s="1">
        <v>42614</v>
      </c>
      <c r="D7" s="15">
        <f>B7</f>
        <v>10777.07</v>
      </c>
      <c r="E7" t="s">
        <v>16</v>
      </c>
      <c r="F7" s="22"/>
    </row>
    <row r="8" spans="1:14" x14ac:dyDescent="0.35">
      <c r="A8" s="21" t="s">
        <v>46</v>
      </c>
      <c r="B8" s="16">
        <v>-79.59</v>
      </c>
      <c r="C8" s="1">
        <v>44448</v>
      </c>
      <c r="D8" s="15">
        <f>D7+B8</f>
        <v>10697.48</v>
      </c>
      <c r="F8" s="22"/>
    </row>
    <row r="9" spans="1:14" x14ac:dyDescent="0.35">
      <c r="A9" s="21" t="s">
        <v>48</v>
      </c>
      <c r="B9" s="16">
        <v>-5410</v>
      </c>
      <c r="C9" s="1">
        <v>44466</v>
      </c>
      <c r="D9" s="15">
        <f t="shared" ref="D9:D10" si="0">D8+B9</f>
        <v>5287.48</v>
      </c>
      <c r="F9" s="22"/>
      <c r="N9" s="16"/>
    </row>
    <row r="10" spans="1:14" x14ac:dyDescent="0.35">
      <c r="A10" s="31"/>
      <c r="B10" s="16"/>
      <c r="D10" s="15">
        <f t="shared" si="0"/>
        <v>5287.48</v>
      </c>
      <c r="E10" t="s">
        <v>17</v>
      </c>
      <c r="F10" s="22"/>
    </row>
    <row r="11" spans="1:14" x14ac:dyDescent="0.35">
      <c r="A11" s="27" t="s">
        <v>11</v>
      </c>
      <c r="B11" s="14">
        <f>SUM(B7:B9)</f>
        <v>5287.48</v>
      </c>
      <c r="C11" s="1"/>
      <c r="D11" s="15"/>
      <c r="F11" s="22"/>
    </row>
    <row r="12" spans="1:14" x14ac:dyDescent="0.35">
      <c r="A12" s="23"/>
      <c r="B12" s="13"/>
      <c r="C12" s="12"/>
      <c r="D12" s="12"/>
      <c r="E12" s="12"/>
      <c r="F12" s="24"/>
    </row>
    <row r="13" spans="1:14" x14ac:dyDescent="0.35">
      <c r="N13"/>
    </row>
    <row r="14" spans="1:14" x14ac:dyDescent="0.35">
      <c r="N14"/>
    </row>
    <row r="15" spans="1:14" x14ac:dyDescent="0.35">
      <c r="A15" s="11" t="s">
        <v>6</v>
      </c>
      <c r="B15" s="7"/>
      <c r="D15" s="26" t="s">
        <v>80</v>
      </c>
      <c r="E15" s="19"/>
      <c r="F15" s="20"/>
      <c r="N15"/>
    </row>
    <row r="16" spans="1:14" x14ac:dyDescent="0.35">
      <c r="A16" s="8" t="s">
        <v>7</v>
      </c>
      <c r="B16" s="5">
        <v>400</v>
      </c>
      <c r="C16" t="s">
        <v>54</v>
      </c>
      <c r="D16" s="21"/>
      <c r="F16" s="22"/>
      <c r="N16"/>
    </row>
    <row r="17" spans="1:14" x14ac:dyDescent="0.35">
      <c r="A17" s="9" t="s">
        <v>21</v>
      </c>
      <c r="B17" s="5">
        <v>200</v>
      </c>
      <c r="C17" t="s">
        <v>54</v>
      </c>
      <c r="D17" s="27" t="s">
        <v>4</v>
      </c>
      <c r="E17" s="2" t="s">
        <v>5</v>
      </c>
      <c r="F17" s="22"/>
      <c r="N17"/>
    </row>
    <row r="18" spans="1:14" x14ac:dyDescent="0.35">
      <c r="A18" s="9" t="s">
        <v>51</v>
      </c>
      <c r="B18" s="5"/>
      <c r="D18" s="28"/>
      <c r="F18" s="22"/>
      <c r="N18"/>
    </row>
    <row r="19" spans="1:14" x14ac:dyDescent="0.35">
      <c r="A19" s="9" t="s">
        <v>52</v>
      </c>
      <c r="B19" s="5">
        <v>5150</v>
      </c>
      <c r="C19" t="s">
        <v>54</v>
      </c>
      <c r="D19" s="29" t="s">
        <v>3</v>
      </c>
      <c r="E19" s="25">
        <v>42643</v>
      </c>
      <c r="F19" s="22"/>
      <c r="N19"/>
    </row>
    <row r="20" spans="1:14" x14ac:dyDescent="0.35">
      <c r="A20" s="9" t="s">
        <v>22</v>
      </c>
      <c r="B20" s="5">
        <v>500</v>
      </c>
      <c r="C20" t="s">
        <v>54</v>
      </c>
      <c r="D20" s="21" t="s">
        <v>0</v>
      </c>
      <c r="E20" s="16">
        <v>2032.39</v>
      </c>
      <c r="F20" s="22"/>
      <c r="N20"/>
    </row>
    <row r="21" spans="1:14" x14ac:dyDescent="0.35">
      <c r="A21" s="9" t="s">
        <v>53</v>
      </c>
      <c r="B21" s="5">
        <v>250</v>
      </c>
      <c r="C21" t="s">
        <v>54</v>
      </c>
      <c r="D21" s="21" t="s">
        <v>1</v>
      </c>
      <c r="E21" s="16">
        <v>3785.15</v>
      </c>
      <c r="F21" s="22"/>
      <c r="N21"/>
    </row>
    <row r="22" spans="1:14" x14ac:dyDescent="0.35">
      <c r="A22" s="9" t="s">
        <v>57</v>
      </c>
      <c r="B22" s="5">
        <v>1000</v>
      </c>
      <c r="C22" t="s">
        <v>54</v>
      </c>
      <c r="D22" s="21" t="s">
        <v>2</v>
      </c>
      <c r="E22" s="16">
        <f>B11</f>
        <v>5287.48</v>
      </c>
      <c r="F22" s="22"/>
      <c r="N22"/>
    </row>
    <row r="23" spans="1:14" x14ac:dyDescent="0.35">
      <c r="A23" s="9"/>
      <c r="B23" s="5"/>
      <c r="D23" s="21"/>
      <c r="E23" s="16"/>
      <c r="F23" s="22"/>
      <c r="N23"/>
    </row>
    <row r="24" spans="1:14" x14ac:dyDescent="0.35">
      <c r="A24" s="10"/>
      <c r="B24" s="6"/>
      <c r="D24" s="21" t="s">
        <v>10</v>
      </c>
      <c r="E24" s="16">
        <f>SUM(E20:E23)</f>
        <v>11105.02</v>
      </c>
      <c r="F24" s="22"/>
      <c r="N24"/>
    </row>
    <row r="25" spans="1:14" x14ac:dyDescent="0.35">
      <c r="A25" s="17" t="s">
        <v>10</v>
      </c>
      <c r="B25" s="7">
        <f>SUM(B16:B24)</f>
        <v>7500</v>
      </c>
      <c r="D25" s="23"/>
      <c r="E25" s="13"/>
      <c r="F25" s="24"/>
      <c r="N25"/>
    </row>
    <row r="26" spans="1:14" x14ac:dyDescent="0.35">
      <c r="B26"/>
      <c r="N26"/>
    </row>
    <row r="27" spans="1:14" x14ac:dyDescent="0.35">
      <c r="B27" s="15"/>
    </row>
    <row r="42" spans="2:2" x14ac:dyDescent="0.35">
      <c r="B42" s="4">
        <f>B11-B35</f>
        <v>5287.48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9059-5108-425B-9160-ECBADBCA54CD}">
  <sheetPr>
    <tabColor rgb="FFFFC000"/>
  </sheetPr>
  <dimension ref="A1:N47"/>
  <sheetViews>
    <sheetView zoomScaleNormal="100" workbookViewId="0">
      <selection activeCell="D20" sqref="D20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6" t="s">
        <v>80</v>
      </c>
      <c r="B1" s="30"/>
      <c r="C1" s="19"/>
      <c r="D1" s="19"/>
      <c r="E1" s="19"/>
      <c r="F1" s="20"/>
    </row>
    <row r="2" spans="1:14" x14ac:dyDescent="0.35">
      <c r="A2" s="27" t="s">
        <v>20</v>
      </c>
      <c r="B2" s="16"/>
      <c r="F2" s="22"/>
    </row>
    <row r="3" spans="1:14" x14ac:dyDescent="0.35">
      <c r="A3" s="21"/>
      <c r="B3" s="16"/>
      <c r="F3" s="22"/>
    </row>
    <row r="4" spans="1:14" x14ac:dyDescent="0.35">
      <c r="A4" s="27" t="s">
        <v>4</v>
      </c>
      <c r="B4" s="14" t="s">
        <v>12</v>
      </c>
      <c r="C4" s="2" t="s">
        <v>5</v>
      </c>
      <c r="F4" s="22"/>
    </row>
    <row r="5" spans="1:14" x14ac:dyDescent="0.35">
      <c r="A5" s="28"/>
      <c r="B5" s="16"/>
      <c r="F5" s="22"/>
    </row>
    <row r="6" spans="1:14" x14ac:dyDescent="0.35">
      <c r="A6" s="27" t="s">
        <v>13</v>
      </c>
      <c r="B6" s="16"/>
      <c r="F6" s="22"/>
    </row>
    <row r="7" spans="1:14" x14ac:dyDescent="0.35">
      <c r="A7" s="21" t="s">
        <v>2</v>
      </c>
      <c r="B7" s="16">
        <v>5287.48</v>
      </c>
      <c r="C7" s="1">
        <v>44470</v>
      </c>
      <c r="D7" s="15">
        <f>B7</f>
        <v>5287.48</v>
      </c>
      <c r="E7" t="s">
        <v>16</v>
      </c>
      <c r="F7" s="22"/>
    </row>
    <row r="8" spans="1:14" x14ac:dyDescent="0.35">
      <c r="A8" s="21" t="s">
        <v>49</v>
      </c>
      <c r="B8" s="16">
        <v>-57.75</v>
      </c>
      <c r="C8" s="1">
        <v>44841</v>
      </c>
      <c r="D8" s="15">
        <f>D7+B8</f>
        <v>5229.7299999999996</v>
      </c>
      <c r="F8" s="22"/>
    </row>
    <row r="9" spans="1:14" x14ac:dyDescent="0.35">
      <c r="A9" s="21" t="s">
        <v>33</v>
      </c>
      <c r="B9" s="16">
        <v>7527.56</v>
      </c>
      <c r="C9" s="1">
        <v>44845</v>
      </c>
      <c r="D9" s="15">
        <f t="shared" ref="D9:D15" si="0">D8+B9</f>
        <v>12757.29</v>
      </c>
      <c r="F9" s="22"/>
    </row>
    <row r="10" spans="1:14" x14ac:dyDescent="0.35">
      <c r="A10" s="21" t="s">
        <v>50</v>
      </c>
      <c r="B10" s="16">
        <v>-869.4</v>
      </c>
      <c r="C10" s="1">
        <v>44849</v>
      </c>
      <c r="D10" s="15">
        <f t="shared" si="0"/>
        <v>11887.890000000001</v>
      </c>
      <c r="F10" s="22"/>
    </row>
    <row r="11" spans="1:14" x14ac:dyDescent="0.35">
      <c r="A11" s="21" t="s">
        <v>33</v>
      </c>
      <c r="B11" s="16">
        <v>1579.39</v>
      </c>
      <c r="C11" s="1">
        <v>44851</v>
      </c>
      <c r="D11" s="15">
        <f t="shared" si="0"/>
        <v>13467.28</v>
      </c>
      <c r="F11" s="22"/>
    </row>
    <row r="12" spans="1:14" x14ac:dyDescent="0.35">
      <c r="A12" s="21" t="s">
        <v>33</v>
      </c>
      <c r="B12" s="16">
        <v>705.76</v>
      </c>
      <c r="C12" s="1">
        <v>44858</v>
      </c>
      <c r="D12" s="15">
        <f t="shared" si="0"/>
        <v>14173.04</v>
      </c>
      <c r="F12" s="22"/>
    </row>
    <row r="13" spans="1:14" x14ac:dyDescent="0.35">
      <c r="A13" s="21" t="s">
        <v>60</v>
      </c>
      <c r="B13" s="16">
        <v>-575.58000000000004</v>
      </c>
      <c r="C13" s="1">
        <v>44859</v>
      </c>
      <c r="D13" s="15">
        <f t="shared" si="0"/>
        <v>13597.460000000001</v>
      </c>
      <c r="F13" s="22"/>
    </row>
    <row r="14" spans="1:14" x14ac:dyDescent="0.35">
      <c r="A14" s="21" t="s">
        <v>59</v>
      </c>
      <c r="B14" s="16">
        <v>-43.71</v>
      </c>
      <c r="C14" s="1">
        <v>44860</v>
      </c>
      <c r="D14" s="15">
        <f t="shared" si="0"/>
        <v>13553.750000000002</v>
      </c>
      <c r="F14" s="22"/>
      <c r="N14" s="16"/>
    </row>
    <row r="15" spans="1:14" x14ac:dyDescent="0.35">
      <c r="A15" s="31" t="s">
        <v>58</v>
      </c>
      <c r="B15" s="16">
        <v>-797.5</v>
      </c>
      <c r="C15" s="1">
        <v>44863</v>
      </c>
      <c r="D15" s="15">
        <f t="shared" si="0"/>
        <v>12756.250000000002</v>
      </c>
      <c r="E15" t="s">
        <v>17</v>
      </c>
      <c r="F15" s="22"/>
    </row>
    <row r="16" spans="1:14" x14ac:dyDescent="0.35">
      <c r="A16" s="27" t="s">
        <v>11</v>
      </c>
      <c r="B16" s="14">
        <f>SUM(B7:B15)</f>
        <v>12756.250000000002</v>
      </c>
      <c r="C16" s="1"/>
      <c r="D16" s="15"/>
      <c r="F16" s="22"/>
    </row>
    <row r="17" spans="1:14" x14ac:dyDescent="0.35">
      <c r="A17" s="23"/>
      <c r="B17" s="13"/>
      <c r="C17" s="12"/>
      <c r="D17" s="12"/>
      <c r="E17" s="12"/>
      <c r="F17" s="24"/>
    </row>
    <row r="18" spans="1:14" x14ac:dyDescent="0.35">
      <c r="N18"/>
    </row>
    <row r="19" spans="1:14" x14ac:dyDescent="0.35">
      <c r="N19"/>
    </row>
    <row r="20" spans="1:14" x14ac:dyDescent="0.35">
      <c r="A20" s="11" t="s">
        <v>6</v>
      </c>
      <c r="B20" s="7"/>
      <c r="D20" s="26" t="s">
        <v>80</v>
      </c>
      <c r="E20" s="19"/>
      <c r="F20" s="20"/>
      <c r="N20"/>
    </row>
    <row r="21" spans="1:14" x14ac:dyDescent="0.35">
      <c r="A21" s="8" t="s">
        <v>7</v>
      </c>
      <c r="B21" s="5">
        <v>400</v>
      </c>
      <c r="C21" t="s">
        <v>54</v>
      </c>
      <c r="D21" s="21"/>
      <c r="F21" s="22"/>
      <c r="N21"/>
    </row>
    <row r="22" spans="1:14" x14ac:dyDescent="0.35">
      <c r="A22" s="9" t="s">
        <v>21</v>
      </c>
      <c r="B22" s="5">
        <v>200</v>
      </c>
      <c r="C22" t="s">
        <v>54</v>
      </c>
      <c r="D22" s="27" t="s">
        <v>4</v>
      </c>
      <c r="E22" s="2" t="s">
        <v>5</v>
      </c>
      <c r="F22" s="22"/>
      <c r="N22"/>
    </row>
    <row r="23" spans="1:14" x14ac:dyDescent="0.35">
      <c r="A23" s="9" t="s">
        <v>51</v>
      </c>
      <c r="B23" s="5"/>
      <c r="D23" s="28"/>
      <c r="F23" s="22"/>
      <c r="N23"/>
    </row>
    <row r="24" spans="1:14" x14ac:dyDescent="0.35">
      <c r="A24" s="9" t="s">
        <v>52</v>
      </c>
      <c r="B24" s="5">
        <v>5150</v>
      </c>
      <c r="C24" t="s">
        <v>54</v>
      </c>
      <c r="D24" s="29" t="s">
        <v>3</v>
      </c>
      <c r="E24" s="25">
        <v>42674</v>
      </c>
      <c r="F24" s="22"/>
      <c r="N24"/>
    </row>
    <row r="25" spans="1:14" x14ac:dyDescent="0.35">
      <c r="A25" s="9" t="s">
        <v>22</v>
      </c>
      <c r="B25" s="5">
        <v>500</v>
      </c>
      <c r="C25" t="s">
        <v>54</v>
      </c>
      <c r="D25" s="21" t="s">
        <v>0</v>
      </c>
      <c r="E25" s="16">
        <f>'account #1 playground'!B19</f>
        <v>2052.88</v>
      </c>
      <c r="F25" s="22"/>
      <c r="N25"/>
    </row>
    <row r="26" spans="1:14" x14ac:dyDescent="0.35">
      <c r="A26" s="9" t="s">
        <v>53</v>
      </c>
      <c r="B26" s="5">
        <v>250</v>
      </c>
      <c r="C26" t="s">
        <v>54</v>
      </c>
      <c r="D26" s="21" t="s">
        <v>1</v>
      </c>
      <c r="E26" s="16">
        <v>7945.15</v>
      </c>
      <c r="F26" s="22"/>
      <c r="N26"/>
    </row>
    <row r="27" spans="1:14" x14ac:dyDescent="0.35">
      <c r="A27" s="9" t="s">
        <v>57</v>
      </c>
      <c r="B27" s="5">
        <v>1000</v>
      </c>
      <c r="C27" t="s">
        <v>54</v>
      </c>
      <c r="D27" s="21" t="s">
        <v>2</v>
      </c>
      <c r="E27" s="16">
        <f>B16</f>
        <v>12756.250000000002</v>
      </c>
      <c r="F27" s="22"/>
      <c r="N27"/>
    </row>
    <row r="28" spans="1:14" x14ac:dyDescent="0.35">
      <c r="A28" s="9"/>
      <c r="B28" s="5"/>
      <c r="D28" s="21"/>
      <c r="E28" s="16"/>
      <c r="F28" s="22"/>
      <c r="N28"/>
    </row>
    <row r="29" spans="1:14" x14ac:dyDescent="0.35">
      <c r="A29" s="10"/>
      <c r="B29" s="6"/>
      <c r="D29" s="21" t="s">
        <v>10</v>
      </c>
      <c r="E29" s="16">
        <f>SUM(E25:E28)</f>
        <v>22754.28</v>
      </c>
      <c r="F29" s="22"/>
      <c r="N29"/>
    </row>
    <row r="30" spans="1:14" x14ac:dyDescent="0.35">
      <c r="A30" s="17" t="s">
        <v>10</v>
      </c>
      <c r="B30" s="7">
        <f>SUM(B21:B29)</f>
        <v>7500</v>
      </c>
      <c r="D30" s="23"/>
      <c r="E30" s="13"/>
      <c r="F30" s="24"/>
      <c r="N30"/>
    </row>
    <row r="31" spans="1:14" x14ac:dyDescent="0.35">
      <c r="B31"/>
      <c r="N31"/>
    </row>
    <row r="32" spans="1:14" x14ac:dyDescent="0.35">
      <c r="B32" s="15"/>
    </row>
    <row r="47" spans="2:2" x14ac:dyDescent="0.35">
      <c r="B47" s="4">
        <f>B16-B40</f>
        <v>12756.250000000002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48661-29F4-4423-BD50-F4DE88B3BF40}">
  <sheetPr>
    <tabColor rgb="FFFFC000"/>
  </sheetPr>
  <dimension ref="A1:N56"/>
  <sheetViews>
    <sheetView zoomScaleNormal="100" workbookViewId="0">
      <selection activeCell="A18" sqref="A18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6" t="s">
        <v>80</v>
      </c>
      <c r="B1" s="30"/>
      <c r="C1" s="19"/>
      <c r="D1" s="19"/>
      <c r="E1" s="19"/>
      <c r="F1" s="20"/>
    </row>
    <row r="2" spans="1:14" x14ac:dyDescent="0.35">
      <c r="A2" s="27" t="s">
        <v>20</v>
      </c>
      <c r="B2" s="16"/>
      <c r="F2" s="22"/>
    </row>
    <row r="3" spans="1:14" x14ac:dyDescent="0.35">
      <c r="A3" s="21"/>
      <c r="B3" s="16"/>
      <c r="F3" s="22"/>
    </row>
    <row r="4" spans="1:14" x14ac:dyDescent="0.35">
      <c r="A4" s="27" t="s">
        <v>4</v>
      </c>
      <c r="B4" s="14" t="s">
        <v>12</v>
      </c>
      <c r="C4" s="2" t="s">
        <v>5</v>
      </c>
      <c r="F4" s="22"/>
    </row>
    <row r="5" spans="1:14" x14ac:dyDescent="0.35">
      <c r="A5" s="28"/>
      <c r="B5" s="16"/>
      <c r="F5" s="22"/>
    </row>
    <row r="6" spans="1:14" x14ac:dyDescent="0.35">
      <c r="A6" s="27" t="s">
        <v>13</v>
      </c>
      <c r="B6" s="16"/>
      <c r="F6" s="22"/>
    </row>
    <row r="7" spans="1:14" x14ac:dyDescent="0.35">
      <c r="A7" s="21" t="s">
        <v>2</v>
      </c>
      <c r="B7" s="16">
        <v>12756.25</v>
      </c>
      <c r="C7" s="1">
        <v>44501</v>
      </c>
      <c r="D7" s="15">
        <f>B7</f>
        <v>12756.25</v>
      </c>
      <c r="E7" t="s">
        <v>16</v>
      </c>
      <c r="F7" s="22"/>
    </row>
    <row r="8" spans="1:14" x14ac:dyDescent="0.35">
      <c r="A8" s="21" t="s">
        <v>61</v>
      </c>
      <c r="B8" s="16">
        <v>-959.1</v>
      </c>
      <c r="C8" s="1">
        <v>44880</v>
      </c>
      <c r="D8" s="15">
        <f>D7+B8</f>
        <v>11797.15</v>
      </c>
      <c r="F8" s="22"/>
    </row>
    <row r="9" spans="1:14" x14ac:dyDescent="0.35">
      <c r="A9" s="21" t="s">
        <v>62</v>
      </c>
      <c r="B9" s="16">
        <v>-37.1</v>
      </c>
      <c r="C9" s="1">
        <v>44881</v>
      </c>
      <c r="D9" s="15">
        <f t="shared" ref="D9:D23" si="0">D8+B9</f>
        <v>11760.05</v>
      </c>
      <c r="F9" s="22"/>
    </row>
    <row r="10" spans="1:14" x14ac:dyDescent="0.35">
      <c r="A10" s="21" t="s">
        <v>63</v>
      </c>
      <c r="B10" s="16">
        <v>-742</v>
      </c>
      <c r="C10" s="1">
        <v>44881</v>
      </c>
      <c r="D10" s="15">
        <f t="shared" si="0"/>
        <v>11018.05</v>
      </c>
      <c r="F10" s="22"/>
    </row>
    <row r="11" spans="1:14" x14ac:dyDescent="0.35">
      <c r="A11" s="21" t="s">
        <v>64</v>
      </c>
      <c r="B11" s="16">
        <v>76000</v>
      </c>
      <c r="C11" s="1">
        <v>44883</v>
      </c>
      <c r="D11" s="15">
        <f t="shared" si="0"/>
        <v>87018.05</v>
      </c>
      <c r="F11" s="22"/>
    </row>
    <row r="12" spans="1:14" x14ac:dyDescent="0.35">
      <c r="A12" s="21" t="s">
        <v>65</v>
      </c>
      <c r="B12" s="16">
        <v>-10</v>
      </c>
      <c r="C12" s="1">
        <v>44518</v>
      </c>
      <c r="D12" s="15">
        <f t="shared" si="0"/>
        <v>87008.05</v>
      </c>
      <c r="F12" s="22"/>
    </row>
    <row r="13" spans="1:14" x14ac:dyDescent="0.35">
      <c r="A13" s="21" t="s">
        <v>66</v>
      </c>
      <c r="B13" s="16">
        <v>190</v>
      </c>
      <c r="C13" s="1">
        <v>44885</v>
      </c>
      <c r="D13" s="15">
        <f t="shared" si="0"/>
        <v>87198.05</v>
      </c>
      <c r="F13" s="22"/>
    </row>
    <row r="14" spans="1:14" x14ac:dyDescent="0.35">
      <c r="A14" s="21" t="s">
        <v>67</v>
      </c>
      <c r="B14" s="16">
        <v>-583.79</v>
      </c>
      <c r="C14" s="1">
        <v>44522</v>
      </c>
      <c r="D14" s="15">
        <f t="shared" si="0"/>
        <v>86614.260000000009</v>
      </c>
      <c r="F14" s="22"/>
      <c r="N14" s="16"/>
    </row>
    <row r="15" spans="1:14" x14ac:dyDescent="0.35">
      <c r="A15" s="21" t="s">
        <v>68</v>
      </c>
      <c r="B15" s="16">
        <v>200</v>
      </c>
      <c r="C15" s="1">
        <v>44522</v>
      </c>
      <c r="D15" s="15">
        <f t="shared" si="0"/>
        <v>86814.260000000009</v>
      </c>
      <c r="F15" s="22"/>
      <c r="N15" s="16"/>
    </row>
    <row r="16" spans="1:14" x14ac:dyDescent="0.35">
      <c r="A16" s="21" t="s">
        <v>69</v>
      </c>
      <c r="B16" s="16">
        <v>250</v>
      </c>
      <c r="C16" s="1">
        <v>44523</v>
      </c>
      <c r="D16" s="15">
        <f t="shared" si="0"/>
        <v>87064.260000000009</v>
      </c>
      <c r="F16" s="22"/>
      <c r="N16" s="16"/>
    </row>
    <row r="17" spans="1:14" x14ac:dyDescent="0.35">
      <c r="A17" s="21" t="s">
        <v>70</v>
      </c>
      <c r="B17" s="16">
        <v>495</v>
      </c>
      <c r="C17" s="1">
        <v>44888</v>
      </c>
      <c r="D17" s="15">
        <f t="shared" si="0"/>
        <v>87559.260000000009</v>
      </c>
      <c r="F17" s="22"/>
      <c r="N17" s="16"/>
    </row>
    <row r="18" spans="1:14" x14ac:dyDescent="0.35">
      <c r="A18" s="21" t="s">
        <v>71</v>
      </c>
      <c r="B18" s="16">
        <v>300</v>
      </c>
      <c r="C18" s="1">
        <v>44888</v>
      </c>
      <c r="D18" s="15">
        <f t="shared" si="0"/>
        <v>87859.260000000009</v>
      </c>
      <c r="F18" s="22"/>
      <c r="N18" s="16"/>
    </row>
    <row r="19" spans="1:14" x14ac:dyDescent="0.35">
      <c r="A19" s="21" t="s">
        <v>69</v>
      </c>
      <c r="B19" s="16">
        <v>400</v>
      </c>
      <c r="C19" s="1">
        <v>44888</v>
      </c>
      <c r="D19" s="15">
        <f t="shared" si="0"/>
        <v>88259.260000000009</v>
      </c>
      <c r="F19" s="22"/>
      <c r="N19" s="16"/>
    </row>
    <row r="20" spans="1:14" x14ac:dyDescent="0.35">
      <c r="A20" s="21" t="s">
        <v>69</v>
      </c>
      <c r="B20" s="16">
        <v>100</v>
      </c>
      <c r="C20" s="1">
        <v>44889</v>
      </c>
      <c r="D20" s="15">
        <f t="shared" si="0"/>
        <v>88359.260000000009</v>
      </c>
      <c r="F20" s="22"/>
      <c r="N20" s="16"/>
    </row>
    <row r="21" spans="1:14" x14ac:dyDescent="0.35">
      <c r="A21" s="21" t="s">
        <v>72</v>
      </c>
      <c r="B21" s="16">
        <v>1235</v>
      </c>
      <c r="C21" s="1">
        <v>44889</v>
      </c>
      <c r="D21" s="15">
        <f t="shared" si="0"/>
        <v>89594.260000000009</v>
      </c>
      <c r="F21" s="22"/>
      <c r="N21" s="16"/>
    </row>
    <row r="22" spans="1:14" x14ac:dyDescent="0.35">
      <c r="A22" s="21" t="s">
        <v>74</v>
      </c>
      <c r="B22" s="16">
        <v>-775.5</v>
      </c>
      <c r="C22" s="1">
        <v>44891</v>
      </c>
      <c r="D22" s="15">
        <f>D17+B22</f>
        <v>86783.760000000009</v>
      </c>
      <c r="F22" s="22"/>
      <c r="N22" s="16"/>
    </row>
    <row r="23" spans="1:14" x14ac:dyDescent="0.35">
      <c r="A23" s="21" t="s">
        <v>73</v>
      </c>
      <c r="B23" s="16">
        <v>-79170</v>
      </c>
      <c r="C23" s="1">
        <v>44893</v>
      </c>
      <c r="D23" s="15">
        <f t="shared" si="0"/>
        <v>7613.7600000000093</v>
      </c>
      <c r="F23" s="22"/>
      <c r="N23" s="16"/>
    </row>
    <row r="24" spans="1:14" x14ac:dyDescent="0.35">
      <c r="A24" s="31"/>
      <c r="B24" s="16"/>
      <c r="D24" s="15">
        <f>SUM(B7:B23)</f>
        <v>9648.7600000000093</v>
      </c>
      <c r="E24" t="s">
        <v>17</v>
      </c>
      <c r="F24" s="22"/>
    </row>
    <row r="25" spans="1:14" x14ac:dyDescent="0.35">
      <c r="A25" s="27" t="s">
        <v>11</v>
      </c>
      <c r="B25" s="14">
        <f>SUM(B7:B23)</f>
        <v>9648.7600000000093</v>
      </c>
      <c r="C25" s="1"/>
      <c r="D25" s="15"/>
      <c r="F25" s="22"/>
    </row>
    <row r="26" spans="1:14" x14ac:dyDescent="0.35">
      <c r="A26" s="23"/>
      <c r="B26" s="13"/>
      <c r="C26" s="12"/>
      <c r="D26" s="12"/>
      <c r="E26" s="12"/>
      <c r="F26" s="24"/>
    </row>
    <row r="27" spans="1:14" x14ac:dyDescent="0.35">
      <c r="N27"/>
    </row>
    <row r="28" spans="1:14" x14ac:dyDescent="0.35">
      <c r="N28"/>
    </row>
    <row r="29" spans="1:14" x14ac:dyDescent="0.35">
      <c r="A29" s="11" t="s">
        <v>6</v>
      </c>
      <c r="B29" s="7"/>
      <c r="D29" s="26" t="s">
        <v>80</v>
      </c>
      <c r="E29" s="19"/>
      <c r="F29" s="20"/>
      <c r="N29"/>
    </row>
    <row r="30" spans="1:14" x14ac:dyDescent="0.35">
      <c r="A30" s="8" t="s">
        <v>7</v>
      </c>
      <c r="B30" s="5">
        <v>400</v>
      </c>
      <c r="C30" t="s">
        <v>54</v>
      </c>
      <c r="D30" s="21"/>
      <c r="F30" s="22"/>
      <c r="N30"/>
    </row>
    <row r="31" spans="1:14" x14ac:dyDescent="0.35">
      <c r="A31" s="9" t="s">
        <v>21</v>
      </c>
      <c r="B31" s="5">
        <v>200</v>
      </c>
      <c r="C31" t="s">
        <v>54</v>
      </c>
      <c r="D31" s="27" t="s">
        <v>4</v>
      </c>
      <c r="E31" s="2" t="s">
        <v>5</v>
      </c>
      <c r="F31" s="22"/>
      <c r="N31"/>
    </row>
    <row r="32" spans="1:14" x14ac:dyDescent="0.35">
      <c r="A32" s="9" t="s">
        <v>51</v>
      </c>
      <c r="B32" s="5"/>
      <c r="D32" s="28"/>
      <c r="F32" s="22"/>
      <c r="N32"/>
    </row>
    <row r="33" spans="1:14" x14ac:dyDescent="0.35">
      <c r="A33" s="9" t="s">
        <v>52</v>
      </c>
      <c r="B33" s="5">
        <v>5150</v>
      </c>
      <c r="C33" t="s">
        <v>54</v>
      </c>
      <c r="D33" s="29" t="s">
        <v>3</v>
      </c>
      <c r="E33" s="25">
        <v>42674</v>
      </c>
      <c r="F33" s="22"/>
      <c r="N33"/>
    </row>
    <row r="34" spans="1:14" x14ac:dyDescent="0.35">
      <c r="A34" s="9" t="s">
        <v>22</v>
      </c>
      <c r="B34" s="5">
        <v>500</v>
      </c>
      <c r="C34" t="s">
        <v>54</v>
      </c>
      <c r="D34" s="21" t="s">
        <v>0</v>
      </c>
      <c r="E34" s="16">
        <f>'account #1 playground'!B19</f>
        <v>2052.88</v>
      </c>
      <c r="F34" s="22"/>
      <c r="N34"/>
    </row>
    <row r="35" spans="1:14" x14ac:dyDescent="0.35">
      <c r="A35" s="9" t="s">
        <v>53</v>
      </c>
      <c r="B35" s="5">
        <v>250</v>
      </c>
      <c r="C35" t="s">
        <v>54</v>
      </c>
      <c r="D35" s="21" t="s">
        <v>1</v>
      </c>
      <c r="E35" s="16">
        <f>'account #2 gaming'!B33</f>
        <v>7945.15</v>
      </c>
      <c r="F35" s="22"/>
      <c r="N35"/>
    </row>
    <row r="36" spans="1:14" x14ac:dyDescent="0.35">
      <c r="A36" s="9" t="s">
        <v>57</v>
      </c>
      <c r="B36" s="5">
        <v>1000</v>
      </c>
      <c r="C36" t="s">
        <v>54</v>
      </c>
      <c r="D36" s="21" t="s">
        <v>2</v>
      </c>
      <c r="E36" s="16">
        <f>B25</f>
        <v>9648.7600000000093</v>
      </c>
      <c r="F36" s="22"/>
      <c r="N36"/>
    </row>
    <row r="37" spans="1:14" x14ac:dyDescent="0.35">
      <c r="A37" s="9"/>
      <c r="B37" s="5"/>
      <c r="D37" s="21"/>
      <c r="E37" s="16"/>
      <c r="F37" s="22"/>
      <c r="N37"/>
    </row>
    <row r="38" spans="1:14" x14ac:dyDescent="0.35">
      <c r="A38" s="10"/>
      <c r="B38" s="6"/>
      <c r="D38" s="21" t="s">
        <v>10</v>
      </c>
      <c r="E38" s="16">
        <f>SUM(E34:E37)</f>
        <v>19646.790000000008</v>
      </c>
      <c r="F38" s="22"/>
      <c r="N38"/>
    </row>
    <row r="39" spans="1:14" x14ac:dyDescent="0.35">
      <c r="A39" s="17" t="s">
        <v>10</v>
      </c>
      <c r="B39" s="7">
        <f>SUM(B30:B38)</f>
        <v>7500</v>
      </c>
      <c r="D39" s="23"/>
      <c r="E39" s="13"/>
      <c r="F39" s="24"/>
      <c r="N39"/>
    </row>
    <row r="40" spans="1:14" x14ac:dyDescent="0.35">
      <c r="B40"/>
      <c r="N40"/>
    </row>
    <row r="41" spans="1:14" x14ac:dyDescent="0.35">
      <c r="B41" s="15"/>
    </row>
    <row r="56" spans="2:2" x14ac:dyDescent="0.35">
      <c r="B56" s="4">
        <f>B25-B49</f>
        <v>9648.7600000000093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7CDC3-5A51-474F-9820-08F353DBCCB6}">
  <sheetPr>
    <tabColor rgb="FFFFC000"/>
  </sheetPr>
  <dimension ref="A1:N52"/>
  <sheetViews>
    <sheetView zoomScaleNormal="100" workbookViewId="0"/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6" t="s">
        <v>80</v>
      </c>
      <c r="B1" s="30"/>
      <c r="C1" s="19"/>
      <c r="D1" s="19"/>
      <c r="E1" s="19"/>
      <c r="F1" s="20"/>
    </row>
    <row r="2" spans="1:14" x14ac:dyDescent="0.35">
      <c r="A2" s="27" t="s">
        <v>20</v>
      </c>
      <c r="B2" s="16"/>
      <c r="F2" s="22"/>
    </row>
    <row r="3" spans="1:14" x14ac:dyDescent="0.35">
      <c r="A3" s="21"/>
      <c r="B3" s="16"/>
      <c r="F3" s="22"/>
    </row>
    <row r="4" spans="1:14" x14ac:dyDescent="0.35">
      <c r="A4" s="27" t="s">
        <v>4</v>
      </c>
      <c r="B4" s="14" t="s">
        <v>12</v>
      </c>
      <c r="C4" s="2" t="s">
        <v>5</v>
      </c>
      <c r="F4" s="22"/>
    </row>
    <row r="5" spans="1:14" x14ac:dyDescent="0.35">
      <c r="A5" s="28"/>
      <c r="B5" s="16"/>
      <c r="F5" s="22"/>
    </row>
    <row r="6" spans="1:14" x14ac:dyDescent="0.35">
      <c r="A6" s="27" t="s">
        <v>13</v>
      </c>
      <c r="B6" s="16"/>
      <c r="F6" s="22"/>
    </row>
    <row r="7" spans="1:14" x14ac:dyDescent="0.35">
      <c r="A7" s="21" t="s">
        <v>2</v>
      </c>
      <c r="B7" s="16">
        <v>9648.76</v>
      </c>
      <c r="C7" s="1">
        <v>44896</v>
      </c>
      <c r="D7" s="15">
        <f>B7</f>
        <v>9648.76</v>
      </c>
      <c r="E7" t="s">
        <v>16</v>
      </c>
      <c r="F7" s="22"/>
    </row>
    <row r="8" spans="1:14" x14ac:dyDescent="0.35">
      <c r="A8" s="21" t="s">
        <v>75</v>
      </c>
      <c r="B8" s="16">
        <v>-740.25</v>
      </c>
      <c r="C8" s="1">
        <v>44901</v>
      </c>
      <c r="D8" s="15">
        <f>D7+B8</f>
        <v>8908.51</v>
      </c>
      <c r="F8" s="22"/>
    </row>
    <row r="9" spans="1:14" x14ac:dyDescent="0.35">
      <c r="A9" s="21" t="s">
        <v>76</v>
      </c>
      <c r="B9" s="16">
        <v>3358.83</v>
      </c>
      <c r="C9" s="1">
        <v>44907</v>
      </c>
      <c r="D9" s="15">
        <f t="shared" ref="D9:D19" si="0">D8+B9</f>
        <v>12267.34</v>
      </c>
      <c r="F9" s="22"/>
    </row>
    <row r="10" spans="1:14" x14ac:dyDescent="0.35">
      <c r="A10" s="21" t="s">
        <v>77</v>
      </c>
      <c r="B10" s="16">
        <v>-924.6</v>
      </c>
      <c r="C10" s="1">
        <v>44908</v>
      </c>
      <c r="D10" s="15">
        <f t="shared" si="0"/>
        <v>11342.74</v>
      </c>
      <c r="F10" s="22"/>
    </row>
    <row r="11" spans="1:14" x14ac:dyDescent="0.35">
      <c r="A11" s="21" t="s">
        <v>78</v>
      </c>
      <c r="B11" s="16">
        <v>-105.73</v>
      </c>
      <c r="C11" s="1">
        <v>44909</v>
      </c>
      <c r="D11" s="15">
        <f t="shared" si="0"/>
        <v>11237.01</v>
      </c>
      <c r="F11" s="22"/>
    </row>
    <row r="12" spans="1:14" x14ac:dyDescent="0.35">
      <c r="A12" s="21" t="s">
        <v>76</v>
      </c>
      <c r="B12" s="16">
        <v>3693.85</v>
      </c>
      <c r="C12" s="1">
        <v>45279</v>
      </c>
      <c r="D12" s="15">
        <f t="shared" si="0"/>
        <v>14930.86</v>
      </c>
      <c r="F12" s="22"/>
    </row>
    <row r="13" spans="1:14" x14ac:dyDescent="0.35">
      <c r="A13" s="21" t="s">
        <v>79</v>
      </c>
      <c r="B13" s="16">
        <v>-574.79999999999995</v>
      </c>
      <c r="C13" s="1">
        <v>45280</v>
      </c>
      <c r="D13" s="15">
        <f t="shared" si="0"/>
        <v>14356.060000000001</v>
      </c>
      <c r="F13" s="22"/>
    </row>
    <row r="14" spans="1:14" x14ac:dyDescent="0.35">
      <c r="A14" s="21" t="s">
        <v>76</v>
      </c>
      <c r="B14" s="16">
        <v>1083.02</v>
      </c>
      <c r="C14" s="1">
        <v>45288</v>
      </c>
      <c r="D14" s="15">
        <f t="shared" si="0"/>
        <v>15439.080000000002</v>
      </c>
      <c r="F14" s="22"/>
      <c r="N14" s="16"/>
    </row>
    <row r="15" spans="1:14" x14ac:dyDescent="0.35">
      <c r="A15" s="21"/>
      <c r="B15" s="16"/>
      <c r="C15" s="1"/>
      <c r="D15" s="15">
        <f t="shared" si="0"/>
        <v>15439.080000000002</v>
      </c>
      <c r="F15" s="22"/>
      <c r="N15" s="16"/>
    </row>
    <row r="16" spans="1:14" x14ac:dyDescent="0.35">
      <c r="A16" s="21"/>
      <c r="B16" s="16"/>
      <c r="C16" s="1"/>
      <c r="D16" s="15">
        <f t="shared" si="0"/>
        <v>15439.080000000002</v>
      </c>
      <c r="F16" s="22"/>
      <c r="N16" s="16"/>
    </row>
    <row r="17" spans="1:14" x14ac:dyDescent="0.35">
      <c r="A17" s="21"/>
      <c r="B17" s="16"/>
      <c r="C17" s="1"/>
      <c r="D17" s="15">
        <f t="shared" si="0"/>
        <v>15439.080000000002</v>
      </c>
      <c r="F17" s="22"/>
      <c r="N17" s="16"/>
    </row>
    <row r="18" spans="1:14" x14ac:dyDescent="0.35">
      <c r="A18" s="21"/>
      <c r="B18" s="16"/>
      <c r="C18" s="1"/>
      <c r="D18" s="15">
        <f t="shared" si="0"/>
        <v>15439.080000000002</v>
      </c>
      <c r="F18" s="22"/>
      <c r="N18" s="16"/>
    </row>
    <row r="19" spans="1:14" x14ac:dyDescent="0.35">
      <c r="A19" s="21"/>
      <c r="B19" s="16"/>
      <c r="C19" s="1"/>
      <c r="D19" s="15">
        <f t="shared" si="0"/>
        <v>15439.080000000002</v>
      </c>
      <c r="F19" s="22"/>
      <c r="N19" s="16"/>
    </row>
    <row r="20" spans="1:14" x14ac:dyDescent="0.35">
      <c r="A20" s="31"/>
      <c r="B20" s="16"/>
      <c r="D20" s="15">
        <f>SUM(B7:B19)</f>
        <v>15439.080000000002</v>
      </c>
      <c r="E20" t="s">
        <v>17</v>
      </c>
      <c r="F20" s="22"/>
    </row>
    <row r="21" spans="1:14" x14ac:dyDescent="0.35">
      <c r="A21" s="27" t="s">
        <v>11</v>
      </c>
      <c r="B21" s="14">
        <f>SUM(B7:B19)</f>
        <v>15439.080000000002</v>
      </c>
      <c r="C21" s="1"/>
      <c r="D21" s="15"/>
      <c r="F21" s="22"/>
    </row>
    <row r="22" spans="1:14" x14ac:dyDescent="0.35">
      <c r="A22" s="23"/>
      <c r="B22" s="13"/>
      <c r="C22" s="12"/>
      <c r="D22" s="12"/>
      <c r="E22" s="12"/>
      <c r="F22" s="24"/>
    </row>
    <row r="23" spans="1:14" x14ac:dyDescent="0.35">
      <c r="N23"/>
    </row>
    <row r="24" spans="1:14" x14ac:dyDescent="0.35">
      <c r="N24"/>
    </row>
    <row r="25" spans="1:14" x14ac:dyDescent="0.35">
      <c r="A25" s="11" t="s">
        <v>6</v>
      </c>
      <c r="B25" s="7"/>
      <c r="D25" s="26" t="s">
        <v>80</v>
      </c>
      <c r="E25" s="19"/>
      <c r="F25" s="20"/>
      <c r="N25"/>
    </row>
    <row r="26" spans="1:14" x14ac:dyDescent="0.35">
      <c r="A26" s="8" t="s">
        <v>7</v>
      </c>
      <c r="B26" s="5">
        <v>400</v>
      </c>
      <c r="C26" t="s">
        <v>54</v>
      </c>
      <c r="D26" s="21"/>
      <c r="F26" s="22"/>
      <c r="N26"/>
    </row>
    <row r="27" spans="1:14" x14ac:dyDescent="0.35">
      <c r="A27" s="9" t="s">
        <v>21</v>
      </c>
      <c r="B27" s="5">
        <v>200</v>
      </c>
      <c r="C27" t="s">
        <v>54</v>
      </c>
      <c r="D27" s="27" t="s">
        <v>4</v>
      </c>
      <c r="E27" s="2" t="s">
        <v>5</v>
      </c>
      <c r="F27" s="22"/>
      <c r="N27"/>
    </row>
    <row r="28" spans="1:14" x14ac:dyDescent="0.35">
      <c r="A28" s="9" t="s">
        <v>51</v>
      </c>
      <c r="B28" s="5"/>
      <c r="D28" s="28"/>
      <c r="F28" s="22"/>
      <c r="N28"/>
    </row>
    <row r="29" spans="1:14" x14ac:dyDescent="0.35">
      <c r="A29" s="9" t="s">
        <v>52</v>
      </c>
      <c r="B29" s="5">
        <v>5150</v>
      </c>
      <c r="C29" t="s">
        <v>54</v>
      </c>
      <c r="D29" s="29" t="s">
        <v>3</v>
      </c>
      <c r="E29" s="25">
        <v>44926</v>
      </c>
      <c r="F29" s="22"/>
      <c r="N29"/>
    </row>
    <row r="30" spans="1:14" x14ac:dyDescent="0.35">
      <c r="A30" s="9" t="s">
        <v>22</v>
      </c>
      <c r="B30" s="5">
        <v>500</v>
      </c>
      <c r="C30" t="s">
        <v>54</v>
      </c>
      <c r="D30" s="21" t="s">
        <v>0</v>
      </c>
      <c r="E30" s="16">
        <f>'account #1 playground'!B19</f>
        <v>2052.88</v>
      </c>
      <c r="F30" s="22"/>
      <c r="N30"/>
    </row>
    <row r="31" spans="1:14" x14ac:dyDescent="0.35">
      <c r="A31" s="9" t="s">
        <v>53</v>
      </c>
      <c r="B31" s="5">
        <v>250</v>
      </c>
      <c r="C31" t="s">
        <v>54</v>
      </c>
      <c r="D31" s="21" t="s">
        <v>1</v>
      </c>
      <c r="E31" s="16">
        <f>'account #2 gaming'!B33</f>
        <v>7945.15</v>
      </c>
      <c r="F31" s="22"/>
      <c r="N31"/>
    </row>
    <row r="32" spans="1:14" x14ac:dyDescent="0.35">
      <c r="A32" s="9" t="s">
        <v>57</v>
      </c>
      <c r="B32" s="5">
        <v>1000</v>
      </c>
      <c r="C32" t="s">
        <v>54</v>
      </c>
      <c r="D32" s="21" t="s">
        <v>2</v>
      </c>
      <c r="E32" s="16">
        <f>B21</f>
        <v>15439.080000000002</v>
      </c>
      <c r="F32" s="22"/>
      <c r="N32"/>
    </row>
    <row r="33" spans="1:14" x14ac:dyDescent="0.35">
      <c r="A33" s="9"/>
      <c r="B33" s="5"/>
      <c r="D33" s="21"/>
      <c r="E33" s="16"/>
      <c r="F33" s="22"/>
      <c r="N33"/>
    </row>
    <row r="34" spans="1:14" x14ac:dyDescent="0.35">
      <c r="A34" s="10"/>
      <c r="B34" s="6"/>
      <c r="D34" s="21" t="s">
        <v>10</v>
      </c>
      <c r="E34" s="16">
        <f>SUM(E30:E33)</f>
        <v>25437.11</v>
      </c>
      <c r="F34" s="22"/>
      <c r="N34"/>
    </row>
    <row r="35" spans="1:14" x14ac:dyDescent="0.35">
      <c r="A35" s="17" t="s">
        <v>10</v>
      </c>
      <c r="B35" s="7">
        <f>SUM(B26:B34)</f>
        <v>7500</v>
      </c>
      <c r="D35" s="23"/>
      <c r="E35" s="13"/>
      <c r="F35" s="24"/>
      <c r="N35"/>
    </row>
    <row r="36" spans="1:14" x14ac:dyDescent="0.35">
      <c r="B36"/>
      <c r="N36"/>
    </row>
    <row r="37" spans="1:14" x14ac:dyDescent="0.35">
      <c r="B37" s="15"/>
    </row>
    <row r="52" spans="2:2" x14ac:dyDescent="0.35">
      <c r="B52" s="4">
        <f>B21-B45</f>
        <v>15439.080000000002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38BD5-0FA5-4E05-A6F3-B61B90E4B79D}">
  <sheetPr>
    <tabColor rgb="FFFFC000"/>
  </sheetPr>
  <dimension ref="A1:N52"/>
  <sheetViews>
    <sheetView zoomScaleNormal="100" workbookViewId="0">
      <selection activeCell="A15" sqref="A15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6" t="s">
        <v>80</v>
      </c>
      <c r="B1" s="30"/>
      <c r="C1" s="19"/>
      <c r="D1" s="19"/>
      <c r="E1" s="19"/>
      <c r="F1" s="20"/>
    </row>
    <row r="2" spans="1:14" x14ac:dyDescent="0.35">
      <c r="A2" s="27" t="s">
        <v>20</v>
      </c>
      <c r="B2" s="16"/>
      <c r="F2" s="22"/>
    </row>
    <row r="3" spans="1:14" x14ac:dyDescent="0.35">
      <c r="A3" s="21"/>
      <c r="B3" s="16"/>
      <c r="F3" s="22"/>
    </row>
    <row r="4" spans="1:14" x14ac:dyDescent="0.35">
      <c r="A4" s="27" t="s">
        <v>4</v>
      </c>
      <c r="B4" s="14" t="s">
        <v>12</v>
      </c>
      <c r="C4" s="2" t="s">
        <v>5</v>
      </c>
      <c r="F4" s="22"/>
    </row>
    <row r="5" spans="1:14" x14ac:dyDescent="0.35">
      <c r="A5" s="28"/>
      <c r="B5" s="16"/>
      <c r="F5" s="22"/>
    </row>
    <row r="6" spans="1:14" x14ac:dyDescent="0.35">
      <c r="A6" s="27" t="s">
        <v>13</v>
      </c>
      <c r="B6" s="16"/>
      <c r="F6" s="22"/>
    </row>
    <row r="7" spans="1:14" x14ac:dyDescent="0.35">
      <c r="A7" s="21" t="s">
        <v>2</v>
      </c>
      <c r="B7" s="16">
        <v>15439.08</v>
      </c>
      <c r="C7" s="1">
        <v>44562</v>
      </c>
      <c r="D7" s="15">
        <f>B7</f>
        <v>15439.08</v>
      </c>
      <c r="E7" t="s">
        <v>16</v>
      </c>
      <c r="F7" s="22"/>
    </row>
    <row r="8" spans="1:14" x14ac:dyDescent="0.35">
      <c r="A8" s="21" t="s">
        <v>82</v>
      </c>
      <c r="B8" s="16">
        <v>-700.8</v>
      </c>
      <c r="C8" s="1">
        <v>44933</v>
      </c>
      <c r="D8" s="15">
        <f>D7+B8</f>
        <v>14738.28</v>
      </c>
      <c r="F8" s="22"/>
    </row>
    <row r="9" spans="1:14" x14ac:dyDescent="0.35">
      <c r="A9" s="21" t="s">
        <v>83</v>
      </c>
      <c r="B9" s="16">
        <v>-482.1</v>
      </c>
      <c r="C9" s="1">
        <v>44943</v>
      </c>
      <c r="D9" s="15">
        <f t="shared" ref="D9:D19" si="0">D8+B9</f>
        <v>14256.18</v>
      </c>
      <c r="F9" s="22"/>
    </row>
    <row r="10" spans="1:14" x14ac:dyDescent="0.35">
      <c r="A10" s="21" t="s">
        <v>84</v>
      </c>
      <c r="B10" s="16">
        <v>500</v>
      </c>
      <c r="C10" s="1">
        <v>44944</v>
      </c>
      <c r="D10" s="15">
        <f>D9+B10</f>
        <v>14756.18</v>
      </c>
      <c r="F10" s="22"/>
    </row>
    <row r="11" spans="1:14" x14ac:dyDescent="0.35">
      <c r="A11" s="21" t="s">
        <v>85</v>
      </c>
      <c r="B11" s="16">
        <v>-483</v>
      </c>
      <c r="C11" s="1">
        <v>44945</v>
      </c>
      <c r="D11" s="15">
        <f>D10+B11</f>
        <v>14273.18</v>
      </c>
      <c r="F11" s="22"/>
    </row>
    <row r="12" spans="1:14" x14ac:dyDescent="0.35">
      <c r="A12" s="21" t="s">
        <v>87</v>
      </c>
      <c r="B12" s="16">
        <v>-28.35</v>
      </c>
      <c r="C12" s="1">
        <v>44953</v>
      </c>
      <c r="D12" s="15">
        <f>D11+B12</f>
        <v>14244.83</v>
      </c>
      <c r="F12" s="22"/>
    </row>
    <row r="13" spans="1:14" x14ac:dyDescent="0.35">
      <c r="A13" s="21" t="s">
        <v>88</v>
      </c>
      <c r="B13" s="16">
        <v>-651.5</v>
      </c>
      <c r="C13" s="1">
        <v>44954</v>
      </c>
      <c r="D13" s="15">
        <f t="shared" si="0"/>
        <v>13593.33</v>
      </c>
      <c r="F13" s="22"/>
    </row>
    <row r="14" spans="1:14" x14ac:dyDescent="0.35">
      <c r="A14" s="21"/>
      <c r="B14" s="16"/>
      <c r="C14" s="1"/>
      <c r="D14" s="15">
        <f t="shared" si="0"/>
        <v>13593.33</v>
      </c>
      <c r="F14" s="22"/>
      <c r="N14" s="16"/>
    </row>
    <row r="15" spans="1:14" x14ac:dyDescent="0.35">
      <c r="A15" s="21"/>
      <c r="B15" s="16"/>
      <c r="C15" s="1"/>
      <c r="D15" s="15">
        <f t="shared" si="0"/>
        <v>13593.33</v>
      </c>
      <c r="F15" s="22"/>
      <c r="N15" s="16"/>
    </row>
    <row r="16" spans="1:14" x14ac:dyDescent="0.35">
      <c r="A16" s="21"/>
      <c r="B16" s="16"/>
      <c r="C16" s="1"/>
      <c r="D16" s="15">
        <f t="shared" si="0"/>
        <v>13593.33</v>
      </c>
      <c r="F16" s="22"/>
      <c r="N16" s="16"/>
    </row>
    <row r="17" spans="1:14" x14ac:dyDescent="0.35">
      <c r="A17" s="21"/>
      <c r="B17" s="16"/>
      <c r="C17" s="1"/>
      <c r="D17" s="15">
        <f t="shared" si="0"/>
        <v>13593.33</v>
      </c>
      <c r="F17" s="22"/>
      <c r="N17" s="16"/>
    </row>
    <row r="18" spans="1:14" x14ac:dyDescent="0.35">
      <c r="A18" s="21"/>
      <c r="B18" s="16"/>
      <c r="C18" s="1"/>
      <c r="D18" s="15">
        <f t="shared" si="0"/>
        <v>13593.33</v>
      </c>
      <c r="F18" s="22"/>
      <c r="N18" s="16"/>
    </row>
    <row r="19" spans="1:14" x14ac:dyDescent="0.35">
      <c r="A19" s="21"/>
      <c r="B19" s="16"/>
      <c r="C19" s="1"/>
      <c r="D19" s="15">
        <f t="shared" si="0"/>
        <v>13593.33</v>
      </c>
      <c r="F19" s="22"/>
      <c r="N19" s="16"/>
    </row>
    <row r="20" spans="1:14" x14ac:dyDescent="0.35">
      <c r="A20" s="31"/>
      <c r="B20" s="16"/>
      <c r="D20" s="15">
        <f>SUM(B7:B19)</f>
        <v>13593.33</v>
      </c>
      <c r="E20" t="s">
        <v>17</v>
      </c>
      <c r="F20" s="22"/>
    </row>
    <row r="21" spans="1:14" x14ac:dyDescent="0.35">
      <c r="A21" s="27" t="s">
        <v>11</v>
      </c>
      <c r="B21" s="14">
        <f>SUM(B7:B19)</f>
        <v>13593.33</v>
      </c>
      <c r="C21" s="1"/>
      <c r="D21" s="15"/>
      <c r="F21" s="22"/>
    </row>
    <row r="22" spans="1:14" x14ac:dyDescent="0.35">
      <c r="A22" s="23"/>
      <c r="B22" s="13"/>
      <c r="C22" s="12"/>
      <c r="D22" s="12"/>
      <c r="E22" s="12"/>
      <c r="F22" s="24"/>
    </row>
    <row r="23" spans="1:14" x14ac:dyDescent="0.35">
      <c r="N23"/>
    </row>
    <row r="24" spans="1:14" x14ac:dyDescent="0.35">
      <c r="N24"/>
    </row>
    <row r="25" spans="1:14" x14ac:dyDescent="0.35">
      <c r="A25" s="11" t="s">
        <v>6</v>
      </c>
      <c r="B25" s="7"/>
      <c r="D25" s="26" t="s">
        <v>80</v>
      </c>
      <c r="E25" s="19"/>
      <c r="F25" s="20"/>
      <c r="N25"/>
    </row>
    <row r="26" spans="1:14" x14ac:dyDescent="0.35">
      <c r="A26" s="8" t="s">
        <v>7</v>
      </c>
      <c r="B26" s="5">
        <v>400</v>
      </c>
      <c r="C26" t="s">
        <v>54</v>
      </c>
      <c r="D26" s="21"/>
      <c r="F26" s="22"/>
      <c r="N26"/>
    </row>
    <row r="27" spans="1:14" x14ac:dyDescent="0.35">
      <c r="A27" s="9" t="s">
        <v>21</v>
      </c>
      <c r="B27" s="5">
        <v>200</v>
      </c>
      <c r="C27" t="s">
        <v>54</v>
      </c>
      <c r="D27" s="27" t="s">
        <v>4</v>
      </c>
      <c r="E27" s="2" t="s">
        <v>5</v>
      </c>
      <c r="F27" s="22"/>
      <c r="N27"/>
    </row>
    <row r="28" spans="1:14" x14ac:dyDescent="0.35">
      <c r="A28" s="9" t="s">
        <v>51</v>
      </c>
      <c r="B28" s="5"/>
      <c r="D28" s="28"/>
      <c r="F28" s="22"/>
      <c r="N28"/>
    </row>
    <row r="29" spans="1:14" x14ac:dyDescent="0.35">
      <c r="A29" s="9" t="s">
        <v>52</v>
      </c>
      <c r="B29" s="5">
        <v>5150</v>
      </c>
      <c r="C29" t="s">
        <v>54</v>
      </c>
      <c r="D29" s="29" t="s">
        <v>3</v>
      </c>
      <c r="E29" s="25">
        <v>44592</v>
      </c>
      <c r="F29" s="22"/>
      <c r="N29"/>
    </row>
    <row r="30" spans="1:14" x14ac:dyDescent="0.35">
      <c r="A30" s="9" t="s">
        <v>22</v>
      </c>
      <c r="B30" s="5">
        <v>500</v>
      </c>
      <c r="C30" t="s">
        <v>54</v>
      </c>
      <c r="D30" s="21" t="s">
        <v>0</v>
      </c>
      <c r="E30" s="16">
        <f>'account #1 playground'!B19</f>
        <v>2052.88</v>
      </c>
      <c r="F30" s="22"/>
      <c r="N30"/>
    </row>
    <row r="31" spans="1:14" x14ac:dyDescent="0.35">
      <c r="A31" s="9" t="s">
        <v>53</v>
      </c>
      <c r="B31" s="5">
        <v>250</v>
      </c>
      <c r="C31" t="s">
        <v>54</v>
      </c>
      <c r="D31" s="21" t="s">
        <v>1</v>
      </c>
      <c r="E31" s="16">
        <f>'account #2 gaming'!B33</f>
        <v>7945.15</v>
      </c>
      <c r="F31" s="22"/>
      <c r="N31"/>
    </row>
    <row r="32" spans="1:14" x14ac:dyDescent="0.35">
      <c r="A32" s="9" t="s">
        <v>57</v>
      </c>
      <c r="B32" s="5">
        <v>1000</v>
      </c>
      <c r="C32" t="s">
        <v>54</v>
      </c>
      <c r="D32" s="21" t="s">
        <v>2</v>
      </c>
      <c r="E32" s="16">
        <f>B21</f>
        <v>13593.33</v>
      </c>
      <c r="F32" s="22"/>
      <c r="N32"/>
    </row>
    <row r="33" spans="1:14" x14ac:dyDescent="0.35">
      <c r="A33" s="9"/>
      <c r="B33" s="5"/>
      <c r="D33" s="21"/>
      <c r="E33" s="16"/>
      <c r="F33" s="22"/>
      <c r="N33"/>
    </row>
    <row r="34" spans="1:14" x14ac:dyDescent="0.35">
      <c r="A34" s="10"/>
      <c r="B34" s="6"/>
      <c r="D34" s="21" t="s">
        <v>10</v>
      </c>
      <c r="E34" s="16">
        <f>SUM(E30:E33)</f>
        <v>23591.360000000001</v>
      </c>
      <c r="F34" s="22"/>
      <c r="N34"/>
    </row>
    <row r="35" spans="1:14" x14ac:dyDescent="0.35">
      <c r="A35" s="17" t="s">
        <v>10</v>
      </c>
      <c r="B35" s="7">
        <f>SUM(B26:B34)</f>
        <v>7500</v>
      </c>
      <c r="D35" s="23"/>
      <c r="E35" s="13"/>
      <c r="F35" s="24"/>
      <c r="N35"/>
    </row>
    <row r="36" spans="1:14" x14ac:dyDescent="0.35">
      <c r="B36"/>
      <c r="N36"/>
    </row>
    <row r="37" spans="1:14" x14ac:dyDescent="0.35">
      <c r="B37" s="15"/>
    </row>
    <row r="52" spans="2:2" x14ac:dyDescent="0.35">
      <c r="B52" s="4">
        <f>B21-B45</f>
        <v>13593.33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031F0-647D-49A8-BB3D-E7EB9235A881}">
  <sheetPr>
    <tabColor rgb="FFFFC000"/>
  </sheetPr>
  <dimension ref="A1:N52"/>
  <sheetViews>
    <sheetView zoomScaleNormal="100" workbookViewId="0">
      <selection activeCell="H30" sqref="H30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6" t="s">
        <v>80</v>
      </c>
      <c r="B1" s="30"/>
      <c r="C1" s="19"/>
      <c r="D1" s="19"/>
      <c r="E1" s="19"/>
      <c r="F1" s="20"/>
    </row>
    <row r="2" spans="1:14" x14ac:dyDescent="0.35">
      <c r="A2" s="27" t="s">
        <v>20</v>
      </c>
      <c r="B2" s="16"/>
      <c r="F2" s="22"/>
    </row>
    <row r="3" spans="1:14" x14ac:dyDescent="0.35">
      <c r="A3" s="21"/>
      <c r="B3" s="16"/>
      <c r="F3" s="22"/>
    </row>
    <row r="4" spans="1:14" x14ac:dyDescent="0.35">
      <c r="A4" s="27" t="s">
        <v>4</v>
      </c>
      <c r="B4" s="14" t="s">
        <v>12</v>
      </c>
      <c r="C4" s="2" t="s">
        <v>5</v>
      </c>
      <c r="F4" s="22"/>
    </row>
    <row r="5" spans="1:14" x14ac:dyDescent="0.35">
      <c r="A5" s="28"/>
      <c r="B5" s="16"/>
      <c r="F5" s="22"/>
    </row>
    <row r="6" spans="1:14" x14ac:dyDescent="0.35">
      <c r="A6" s="27" t="s">
        <v>13</v>
      </c>
      <c r="B6" s="16"/>
      <c r="F6" s="22"/>
    </row>
    <row r="7" spans="1:14" x14ac:dyDescent="0.35">
      <c r="A7" s="21" t="s">
        <v>2</v>
      </c>
      <c r="B7" s="16">
        <v>13593.33</v>
      </c>
      <c r="C7" s="1">
        <v>44593</v>
      </c>
      <c r="D7" s="15">
        <f>B7</f>
        <v>13593.33</v>
      </c>
      <c r="E7" t="s">
        <v>16</v>
      </c>
      <c r="F7" s="22"/>
    </row>
    <row r="8" spans="1:14" x14ac:dyDescent="0.35">
      <c r="A8" s="21" t="s">
        <v>91</v>
      </c>
      <c r="B8" s="16">
        <v>-712.65</v>
      </c>
      <c r="C8" s="1">
        <v>44964</v>
      </c>
      <c r="D8" s="15">
        <f>D7+B8</f>
        <v>12880.68</v>
      </c>
      <c r="F8" s="22"/>
    </row>
    <row r="9" spans="1:14" x14ac:dyDescent="0.35">
      <c r="A9" s="21" t="s">
        <v>90</v>
      </c>
      <c r="B9" s="16">
        <v>-786</v>
      </c>
      <c r="C9" s="1">
        <v>44964</v>
      </c>
      <c r="D9" s="15">
        <f t="shared" ref="D9:D19" si="0">D8+B9</f>
        <v>12094.68</v>
      </c>
      <c r="F9" s="22"/>
    </row>
    <row r="10" spans="1:14" x14ac:dyDescent="0.35">
      <c r="A10" s="21" t="s">
        <v>89</v>
      </c>
      <c r="B10" s="16">
        <v>-485.29</v>
      </c>
      <c r="C10" s="1">
        <v>44971</v>
      </c>
      <c r="D10" s="15">
        <f t="shared" si="0"/>
        <v>11609.39</v>
      </c>
      <c r="F10" s="22"/>
    </row>
    <row r="11" spans="1:14" x14ac:dyDescent="0.35">
      <c r="A11" s="21" t="s">
        <v>92</v>
      </c>
      <c r="B11" s="16">
        <v>-779.7</v>
      </c>
      <c r="C11" s="1">
        <v>44980</v>
      </c>
      <c r="D11" s="15">
        <f t="shared" si="0"/>
        <v>10829.689999999999</v>
      </c>
      <c r="F11" s="22"/>
    </row>
    <row r="12" spans="1:14" x14ac:dyDescent="0.35">
      <c r="A12" s="21" t="s">
        <v>93</v>
      </c>
      <c r="B12" s="16">
        <v>-656.5</v>
      </c>
      <c r="C12" s="1">
        <v>44985</v>
      </c>
      <c r="D12" s="15">
        <f t="shared" si="0"/>
        <v>10173.189999999999</v>
      </c>
      <c r="F12" s="22"/>
    </row>
    <row r="13" spans="1:14" x14ac:dyDescent="0.35">
      <c r="A13" s="21"/>
      <c r="B13" s="16"/>
      <c r="C13" s="1"/>
      <c r="D13" s="15">
        <f t="shared" si="0"/>
        <v>10173.189999999999</v>
      </c>
      <c r="F13" s="22"/>
    </row>
    <row r="14" spans="1:14" x14ac:dyDescent="0.35">
      <c r="A14" s="21"/>
      <c r="B14" s="16"/>
      <c r="C14" s="1"/>
      <c r="D14" s="15">
        <f t="shared" si="0"/>
        <v>10173.189999999999</v>
      </c>
      <c r="F14" s="22"/>
      <c r="N14" s="16"/>
    </row>
    <row r="15" spans="1:14" x14ac:dyDescent="0.35">
      <c r="A15" s="21"/>
      <c r="B15" s="16"/>
      <c r="C15" s="1"/>
      <c r="D15" s="15">
        <f t="shared" si="0"/>
        <v>10173.189999999999</v>
      </c>
      <c r="F15" s="22"/>
      <c r="N15" s="16"/>
    </row>
    <row r="16" spans="1:14" x14ac:dyDescent="0.35">
      <c r="A16" s="21"/>
      <c r="B16" s="16"/>
      <c r="C16" s="1"/>
      <c r="D16" s="15">
        <f t="shared" si="0"/>
        <v>10173.189999999999</v>
      </c>
      <c r="F16" s="22"/>
      <c r="N16" s="16"/>
    </row>
    <row r="17" spans="1:14" x14ac:dyDescent="0.35">
      <c r="A17" s="21"/>
      <c r="B17" s="16"/>
      <c r="C17" s="1"/>
      <c r="D17" s="15">
        <f t="shared" si="0"/>
        <v>10173.189999999999</v>
      </c>
      <c r="F17" s="22"/>
      <c r="N17" s="16"/>
    </row>
    <row r="18" spans="1:14" x14ac:dyDescent="0.35">
      <c r="A18" s="21"/>
      <c r="B18" s="16"/>
      <c r="C18" s="1"/>
      <c r="D18" s="15">
        <f t="shared" si="0"/>
        <v>10173.189999999999</v>
      </c>
      <c r="F18" s="22"/>
      <c r="N18" s="16"/>
    </row>
    <row r="19" spans="1:14" x14ac:dyDescent="0.35">
      <c r="A19" s="21"/>
      <c r="B19" s="16"/>
      <c r="C19" s="1"/>
      <c r="D19" s="15">
        <f t="shared" si="0"/>
        <v>10173.189999999999</v>
      </c>
      <c r="F19" s="22"/>
      <c r="N19" s="16"/>
    </row>
    <row r="20" spans="1:14" x14ac:dyDescent="0.35">
      <c r="A20" s="31"/>
      <c r="B20" s="16"/>
      <c r="D20" s="15">
        <f>SUM(B7:B19)</f>
        <v>10173.189999999999</v>
      </c>
      <c r="E20" t="s">
        <v>17</v>
      </c>
      <c r="F20" s="22"/>
    </row>
    <row r="21" spans="1:14" x14ac:dyDescent="0.35">
      <c r="A21" s="27" t="s">
        <v>11</v>
      </c>
      <c r="B21" s="14">
        <f>SUM(B7:B19)</f>
        <v>10173.189999999999</v>
      </c>
      <c r="C21" s="1"/>
      <c r="D21" s="15"/>
      <c r="F21" s="22"/>
    </row>
    <row r="22" spans="1:14" x14ac:dyDescent="0.35">
      <c r="A22" s="23"/>
      <c r="B22" s="13"/>
      <c r="C22" s="12"/>
      <c r="D22" s="12"/>
      <c r="E22" s="12"/>
      <c r="F22" s="24"/>
    </row>
    <row r="23" spans="1:14" x14ac:dyDescent="0.35">
      <c r="N23"/>
    </row>
    <row r="24" spans="1:14" x14ac:dyDescent="0.35">
      <c r="N24"/>
    </row>
    <row r="25" spans="1:14" x14ac:dyDescent="0.35">
      <c r="A25" s="11" t="s">
        <v>6</v>
      </c>
      <c r="B25" s="7"/>
      <c r="D25" s="26" t="s">
        <v>80</v>
      </c>
      <c r="E25" s="19"/>
      <c r="F25" s="20"/>
      <c r="N25"/>
    </row>
    <row r="26" spans="1:14" x14ac:dyDescent="0.35">
      <c r="A26" s="8" t="s">
        <v>7</v>
      </c>
      <c r="B26" s="5">
        <v>400</v>
      </c>
      <c r="C26" t="s">
        <v>54</v>
      </c>
      <c r="D26" s="21"/>
      <c r="F26" s="22"/>
      <c r="N26"/>
    </row>
    <row r="27" spans="1:14" x14ac:dyDescent="0.35">
      <c r="A27" s="9" t="s">
        <v>21</v>
      </c>
      <c r="B27" s="5">
        <v>200</v>
      </c>
      <c r="C27" t="s">
        <v>54</v>
      </c>
      <c r="D27" s="27" t="s">
        <v>4</v>
      </c>
      <c r="E27" s="2" t="s">
        <v>5</v>
      </c>
      <c r="F27" s="22"/>
      <c r="N27"/>
    </row>
    <row r="28" spans="1:14" x14ac:dyDescent="0.35">
      <c r="A28" s="9" t="s">
        <v>51</v>
      </c>
      <c r="B28" s="5"/>
      <c r="D28" s="28"/>
      <c r="F28" s="22"/>
      <c r="N28"/>
    </row>
    <row r="29" spans="1:14" x14ac:dyDescent="0.35">
      <c r="A29" s="9" t="s">
        <v>52</v>
      </c>
      <c r="B29" s="5">
        <v>5150</v>
      </c>
      <c r="C29" t="s">
        <v>54</v>
      </c>
      <c r="D29" s="29" t="s">
        <v>3</v>
      </c>
      <c r="E29" s="25">
        <v>44985</v>
      </c>
      <c r="F29" s="22"/>
      <c r="N29"/>
    </row>
    <row r="30" spans="1:14" x14ac:dyDescent="0.35">
      <c r="A30" s="9" t="s">
        <v>22</v>
      </c>
      <c r="B30" s="5">
        <v>500</v>
      </c>
      <c r="C30" t="s">
        <v>54</v>
      </c>
      <c r="D30" s="21" t="s">
        <v>0</v>
      </c>
      <c r="E30" s="16">
        <f>'account #1 playground'!B19</f>
        <v>2052.88</v>
      </c>
      <c r="F30" s="22"/>
      <c r="N30"/>
    </row>
    <row r="31" spans="1:14" x14ac:dyDescent="0.35">
      <c r="A31" s="9" t="s">
        <v>53</v>
      </c>
      <c r="B31" s="5">
        <v>250</v>
      </c>
      <c r="C31" t="s">
        <v>54</v>
      </c>
      <c r="D31" s="21" t="s">
        <v>1</v>
      </c>
      <c r="E31" s="16">
        <f>'account #2 gaming'!B33</f>
        <v>7945.15</v>
      </c>
      <c r="F31" s="22"/>
      <c r="N31"/>
    </row>
    <row r="32" spans="1:14" x14ac:dyDescent="0.35">
      <c r="A32" s="9" t="s">
        <v>57</v>
      </c>
      <c r="B32" s="5">
        <v>1000</v>
      </c>
      <c r="C32" t="s">
        <v>54</v>
      </c>
      <c r="D32" s="21" t="s">
        <v>2</v>
      </c>
      <c r="E32" s="16">
        <f>B21</f>
        <v>10173.189999999999</v>
      </c>
      <c r="F32" s="22"/>
      <c r="N32"/>
    </row>
    <row r="33" spans="1:14" x14ac:dyDescent="0.35">
      <c r="A33" s="9"/>
      <c r="B33" s="5"/>
      <c r="D33" s="21"/>
      <c r="E33" s="16"/>
      <c r="F33" s="22"/>
      <c r="N33"/>
    </row>
    <row r="34" spans="1:14" x14ac:dyDescent="0.35">
      <c r="A34" s="10"/>
      <c r="B34" s="6"/>
      <c r="D34" s="21" t="s">
        <v>10</v>
      </c>
      <c r="E34" s="16">
        <f>SUM(E30:E33)</f>
        <v>20171.219999999998</v>
      </c>
      <c r="F34" s="22"/>
      <c r="N34"/>
    </row>
    <row r="35" spans="1:14" x14ac:dyDescent="0.35">
      <c r="A35" s="17" t="s">
        <v>10</v>
      </c>
      <c r="B35" s="7">
        <f>SUM(B26:B34)</f>
        <v>7500</v>
      </c>
      <c r="D35" s="23"/>
      <c r="E35" s="13"/>
      <c r="F35" s="24"/>
      <c r="N35"/>
    </row>
    <row r="36" spans="1:14" x14ac:dyDescent="0.35">
      <c r="B36"/>
      <c r="N36"/>
    </row>
    <row r="37" spans="1:14" x14ac:dyDescent="0.35">
      <c r="B37" s="15"/>
    </row>
    <row r="52" spans="2:2" x14ac:dyDescent="0.35">
      <c r="B52" s="4">
        <f>B21-B45</f>
        <v>10173.189999999999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overall</vt:lpstr>
      <vt:lpstr>account #1 playground</vt:lpstr>
      <vt:lpstr>account #2 gaming</vt:lpstr>
      <vt:lpstr>main Sept 22</vt:lpstr>
      <vt:lpstr>main Oct 22</vt:lpstr>
      <vt:lpstr>main Nov 22</vt:lpstr>
      <vt:lpstr>main Dec 22</vt:lpstr>
      <vt:lpstr>main Jan 23</vt:lpstr>
      <vt:lpstr>main Feb 23</vt:lpstr>
      <vt:lpstr>main Mar 23</vt:lpstr>
      <vt:lpstr>main Apr 23</vt:lpstr>
      <vt:lpstr>Sheet1</vt:lpstr>
      <vt:lpstr>gaming Sept 21</vt:lpstr>
      <vt:lpstr>'gaming Sept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Tracie Mooney</dc:creator>
  <cp:lastModifiedBy>Herneet Dhillon</cp:lastModifiedBy>
  <cp:lastPrinted>2020-12-10T17:49:24Z</cp:lastPrinted>
  <dcterms:created xsi:type="dcterms:W3CDTF">2016-09-21T17:42:14Z</dcterms:created>
  <dcterms:modified xsi:type="dcterms:W3CDTF">2023-04-21T01:35:39Z</dcterms:modified>
</cp:coreProperties>
</file>